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C:\kmdmyg\zks\"/>
    </mc:Choice>
  </mc:AlternateContent>
  <xr:revisionPtr revIDLastSave="0" documentId="13_ncr:1_{9063AE71-EFB4-46CE-8A88-641426B29DD1}" xr6:coauthVersionLast="47" xr6:coauthVersionMax="47" xr10:uidLastSave="{00000000-0000-0000-0000-000000000000}"/>
  <bookViews>
    <workbookView xWindow="-15" yWindow="-15" windowWidth="14400" windowHeight="15510" xr2:uid="{00000000-000D-0000-FFFF-FFFF00000000}"/>
  </bookViews>
  <sheets>
    <sheet name="市町人口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F214" i="1" l="1"/>
  <c r="BG214" i="1"/>
  <c r="BF216" i="1"/>
  <c r="BG216" i="1"/>
  <c r="BF217" i="1"/>
  <c r="BG217" i="1"/>
  <c r="BF218" i="1"/>
  <c r="BG218" i="1"/>
  <c r="BF219" i="1"/>
  <c r="BG219" i="1"/>
  <c r="BF220" i="1"/>
  <c r="BG220" i="1"/>
  <c r="BF112" i="1"/>
  <c r="BF215" i="1" s="1"/>
  <c r="BG112" i="1"/>
  <c r="BG215" i="1" s="1"/>
  <c r="BF106" i="1"/>
  <c r="BG106" i="1"/>
  <c r="BF107" i="1"/>
  <c r="BG107" i="1"/>
  <c r="BG105" i="1" s="1"/>
  <c r="BG210" i="1" s="1"/>
  <c r="BC214" i="1"/>
  <c r="BD214" i="1"/>
  <c r="BE214" i="1"/>
  <c r="BE112" i="1"/>
  <c r="BE215" i="1" s="1"/>
  <c r="BC216" i="1"/>
  <c r="BD216" i="1"/>
  <c r="BE216" i="1"/>
  <c r="BC217" i="1"/>
  <c r="BD217" i="1"/>
  <c r="BE217" i="1"/>
  <c r="BC218" i="1"/>
  <c r="BD218" i="1"/>
  <c r="BE218" i="1"/>
  <c r="BC219" i="1"/>
  <c r="BD219" i="1"/>
  <c r="BE219" i="1"/>
  <c r="BC220" i="1"/>
  <c r="BD220" i="1"/>
  <c r="BE220" i="1"/>
  <c r="BE107" i="1"/>
  <c r="BE106" i="1"/>
  <c r="BD112" i="1"/>
  <c r="BD215" i="1" s="1"/>
  <c r="BD107" i="1"/>
  <c r="BD106" i="1"/>
  <c r="H112" i="1"/>
  <c r="AG118" i="1"/>
  <c r="AG120" i="1"/>
  <c r="AG126" i="1"/>
  <c r="AG218" i="1" s="1"/>
  <c r="AG127" i="1"/>
  <c r="AG217" i="1" s="1"/>
  <c r="AG128" i="1"/>
  <c r="AG129" i="1"/>
  <c r="AH118" i="1"/>
  <c r="AH120" i="1"/>
  <c r="AH126" i="1"/>
  <c r="AH127" i="1"/>
  <c r="AH217" i="1" s="1"/>
  <c r="AH128" i="1"/>
  <c r="AH129" i="1"/>
  <c r="AI118" i="1"/>
  <c r="AI120" i="1"/>
  <c r="AI126" i="1"/>
  <c r="AI218" i="1" s="1"/>
  <c r="AI127" i="1"/>
  <c r="AI217" i="1" s="1"/>
  <c r="AI128" i="1"/>
  <c r="AI129" i="1"/>
  <c r="AJ118" i="1"/>
  <c r="AJ219" i="1" s="1"/>
  <c r="AJ120" i="1"/>
  <c r="AJ126" i="1"/>
  <c r="AJ127" i="1"/>
  <c r="AJ217" i="1" s="1"/>
  <c r="AJ128" i="1"/>
  <c r="AJ129" i="1"/>
  <c r="AJ216" i="1" s="1"/>
  <c r="BC112" i="1"/>
  <c r="BC215" i="1" s="1"/>
  <c r="BC106" i="1"/>
  <c r="BC107" i="1"/>
  <c r="BA120" i="1"/>
  <c r="BA220" i="1" s="1"/>
  <c r="AX120" i="1"/>
  <c r="AX106" i="1" s="1"/>
  <c r="AX105" i="1" s="1"/>
  <c r="AX210" i="1" s="1"/>
  <c r="AX107" i="1"/>
  <c r="AY120" i="1"/>
  <c r="AY106" i="1"/>
  <c r="AY107" i="1"/>
  <c r="AY105" i="1" s="1"/>
  <c r="AY210" i="1" s="1"/>
  <c r="AZ120" i="1"/>
  <c r="AZ220" i="1" s="1"/>
  <c r="AZ106" i="1"/>
  <c r="AZ107" i="1"/>
  <c r="BA107" i="1"/>
  <c r="BB106" i="1"/>
  <c r="BB107" i="1"/>
  <c r="AW120" i="1"/>
  <c r="AW118" i="1"/>
  <c r="AW126" i="1"/>
  <c r="AW218" i="1" s="1"/>
  <c r="AW127" i="1"/>
  <c r="AW217" i="1" s="1"/>
  <c r="AW128" i="1"/>
  <c r="AW129" i="1"/>
  <c r="AW150" i="1"/>
  <c r="AW152" i="1"/>
  <c r="AV128" i="1"/>
  <c r="AV126" i="1"/>
  <c r="AV218" i="1" s="1"/>
  <c r="AV120" i="1"/>
  <c r="AV118" i="1"/>
  <c r="AV152" i="1"/>
  <c r="AV127" i="1"/>
  <c r="AV129" i="1"/>
  <c r="AV150" i="1"/>
  <c r="K112" i="1"/>
  <c r="K215" i="1" s="1"/>
  <c r="L112" i="1"/>
  <c r="L215" i="1" s="1"/>
  <c r="M112" i="1"/>
  <c r="M215" i="1" s="1"/>
  <c r="N112" i="1"/>
  <c r="N215" i="1" s="1"/>
  <c r="O112" i="1"/>
  <c r="O215" i="1" s="1"/>
  <c r="P112" i="1"/>
  <c r="P215" i="1" s="1"/>
  <c r="Q112" i="1"/>
  <c r="R112" i="1"/>
  <c r="S112" i="1"/>
  <c r="S215" i="1" s="1"/>
  <c r="T112" i="1"/>
  <c r="T215" i="1" s="1"/>
  <c r="U112" i="1"/>
  <c r="V112" i="1"/>
  <c r="V215" i="1" s="1"/>
  <c r="W112" i="1"/>
  <c r="W215" i="1" s="1"/>
  <c r="X112" i="1"/>
  <c r="X215" i="1" s="1"/>
  <c r="Y112" i="1"/>
  <c r="Y215" i="1" s="1"/>
  <c r="Z112" i="1"/>
  <c r="Z215" i="1" s="1"/>
  <c r="AA112" i="1"/>
  <c r="AB112" i="1"/>
  <c r="AC112" i="1"/>
  <c r="AD112" i="1"/>
  <c r="AE112" i="1"/>
  <c r="J112" i="1"/>
  <c r="J215" i="1" s="1"/>
  <c r="G112" i="1"/>
  <c r="F112" i="1"/>
  <c r="F215" i="1" s="1"/>
  <c r="E112" i="1"/>
  <c r="E215" i="1" s="1"/>
  <c r="AF118" i="1"/>
  <c r="AF120" i="1"/>
  <c r="AF126" i="1"/>
  <c r="AF218" i="1" s="1"/>
  <c r="AF127" i="1"/>
  <c r="AF128" i="1"/>
  <c r="AF129" i="1"/>
  <c r="AE118" i="1"/>
  <c r="AE120" i="1"/>
  <c r="AE126" i="1"/>
  <c r="AE218" i="1" s="1"/>
  <c r="AE127" i="1"/>
  <c r="AE217" i="1" s="1"/>
  <c r="AE128" i="1"/>
  <c r="AE129" i="1"/>
  <c r="AD118" i="1"/>
  <c r="AD120" i="1"/>
  <c r="AD126" i="1"/>
  <c r="AD218" i="1" s="1"/>
  <c r="AD127" i="1"/>
  <c r="AD128" i="1"/>
  <c r="AD129" i="1"/>
  <c r="AC118" i="1"/>
  <c r="AC120" i="1"/>
  <c r="AC126" i="1"/>
  <c r="AC218" i="1" s="1"/>
  <c r="AC127" i="1"/>
  <c r="AC217" i="1" s="1"/>
  <c r="AC128" i="1"/>
  <c r="AC129" i="1"/>
  <c r="AB118" i="1"/>
  <c r="AB120" i="1"/>
  <c r="AB126" i="1"/>
  <c r="AB218" i="1" s="1"/>
  <c r="AB127" i="1"/>
  <c r="AB217" i="1" s="1"/>
  <c r="AB128" i="1"/>
  <c r="AB129" i="1"/>
  <c r="AA118" i="1"/>
  <c r="AA120" i="1"/>
  <c r="AA126" i="1"/>
  <c r="AA218" i="1" s="1"/>
  <c r="AA127" i="1"/>
  <c r="AA217" i="1" s="1"/>
  <c r="AA128" i="1"/>
  <c r="AA129" i="1"/>
  <c r="Z118" i="1"/>
  <c r="Z120" i="1"/>
  <c r="Z126" i="1"/>
  <c r="Z218" i="1" s="1"/>
  <c r="Z127" i="1"/>
  <c r="Z217" i="1" s="1"/>
  <c r="Z128" i="1"/>
  <c r="Z129" i="1"/>
  <c r="Y118" i="1"/>
  <c r="Y120" i="1"/>
  <c r="Y126" i="1"/>
  <c r="Y127" i="1"/>
  <c r="Y217" i="1" s="1"/>
  <c r="Y128" i="1"/>
  <c r="Y129" i="1"/>
  <c r="X118" i="1"/>
  <c r="X120" i="1"/>
  <c r="X126" i="1"/>
  <c r="X218" i="1" s="1"/>
  <c r="X127" i="1"/>
  <c r="X128" i="1"/>
  <c r="X129" i="1"/>
  <c r="W118" i="1"/>
  <c r="W120" i="1"/>
  <c r="W126" i="1"/>
  <c r="W127" i="1"/>
  <c r="W217" i="1" s="1"/>
  <c r="W128" i="1"/>
  <c r="W129" i="1"/>
  <c r="V118" i="1"/>
  <c r="V120" i="1"/>
  <c r="V126" i="1"/>
  <c r="V218" i="1" s="1"/>
  <c r="V127" i="1"/>
  <c r="V128" i="1"/>
  <c r="V129" i="1"/>
  <c r="U118" i="1"/>
  <c r="U120" i="1"/>
  <c r="U126" i="1"/>
  <c r="U218" i="1" s="1"/>
  <c r="U127" i="1"/>
  <c r="U128" i="1"/>
  <c r="U129" i="1"/>
  <c r="T118" i="1"/>
  <c r="T120" i="1"/>
  <c r="T220" i="1" s="1"/>
  <c r="T126" i="1"/>
  <c r="T127" i="1"/>
  <c r="T128" i="1"/>
  <c r="T129" i="1"/>
  <c r="S118" i="1"/>
  <c r="S120" i="1"/>
  <c r="S126" i="1"/>
  <c r="S218" i="1" s="1"/>
  <c r="S127" i="1"/>
  <c r="S217" i="1" s="1"/>
  <c r="S128" i="1"/>
  <c r="S129" i="1"/>
  <c r="R118" i="1"/>
  <c r="R120" i="1"/>
  <c r="R126" i="1"/>
  <c r="R218" i="1" s="1"/>
  <c r="R127" i="1"/>
  <c r="R217" i="1" s="1"/>
  <c r="R128" i="1"/>
  <c r="R129" i="1"/>
  <c r="Q118" i="1"/>
  <c r="Q120" i="1"/>
  <c r="Q126" i="1"/>
  <c r="Q218" i="1" s="1"/>
  <c r="Q127" i="1"/>
  <c r="Q217" i="1" s="1"/>
  <c r="Q128" i="1"/>
  <c r="Q129" i="1"/>
  <c r="P118" i="1"/>
  <c r="P120" i="1"/>
  <c r="P126" i="1"/>
  <c r="P218" i="1" s="1"/>
  <c r="P127" i="1"/>
  <c r="P217" i="1" s="1"/>
  <c r="P128" i="1"/>
  <c r="P129" i="1"/>
  <c r="O118" i="1"/>
  <c r="O120" i="1"/>
  <c r="O126" i="1"/>
  <c r="O127" i="1"/>
  <c r="O217" i="1" s="1"/>
  <c r="O128" i="1"/>
  <c r="O129" i="1"/>
  <c r="N118" i="1"/>
  <c r="N120" i="1"/>
  <c r="N126" i="1"/>
  <c r="N218" i="1" s="1"/>
  <c r="N127" i="1"/>
  <c r="N217" i="1" s="1"/>
  <c r="N128" i="1"/>
  <c r="N129" i="1"/>
  <c r="N216" i="1" s="1"/>
  <c r="M118" i="1"/>
  <c r="M120" i="1"/>
  <c r="M126" i="1"/>
  <c r="M127" i="1"/>
  <c r="M217" i="1" s="1"/>
  <c r="M128" i="1"/>
  <c r="M129" i="1"/>
  <c r="L118" i="1"/>
  <c r="L120" i="1"/>
  <c r="L126" i="1"/>
  <c r="L127" i="1"/>
  <c r="L128" i="1"/>
  <c r="L129" i="1"/>
  <c r="K118" i="1"/>
  <c r="K120" i="1"/>
  <c r="K126" i="1"/>
  <c r="K218" i="1" s="1"/>
  <c r="K127" i="1"/>
  <c r="K217" i="1" s="1"/>
  <c r="K128" i="1"/>
  <c r="K129" i="1"/>
  <c r="J118" i="1"/>
  <c r="J120" i="1"/>
  <c r="J126" i="1"/>
  <c r="J218" i="1" s="1"/>
  <c r="J127" i="1"/>
  <c r="J217" i="1" s="1"/>
  <c r="J128" i="1"/>
  <c r="J129" i="1"/>
  <c r="H118" i="1"/>
  <c r="H120" i="1"/>
  <c r="H126" i="1"/>
  <c r="H218" i="1" s="1"/>
  <c r="H127" i="1"/>
  <c r="H217" i="1" s="1"/>
  <c r="H128" i="1"/>
  <c r="H129" i="1"/>
  <c r="G118" i="1"/>
  <c r="G120" i="1"/>
  <c r="G126" i="1"/>
  <c r="G218" i="1" s="1"/>
  <c r="G127" i="1"/>
  <c r="G217" i="1" s="1"/>
  <c r="G128" i="1"/>
  <c r="G129" i="1"/>
  <c r="F118" i="1"/>
  <c r="F219" i="1" s="1"/>
  <c r="F120" i="1"/>
  <c r="F126" i="1"/>
  <c r="F218" i="1" s="1"/>
  <c r="F127" i="1"/>
  <c r="F128" i="1"/>
  <c r="F129" i="1"/>
  <c r="E118" i="1"/>
  <c r="E120" i="1"/>
  <c r="E126" i="1"/>
  <c r="E127" i="1"/>
  <c r="E217" i="1" s="1"/>
  <c r="E128" i="1"/>
  <c r="E129" i="1"/>
  <c r="CO148" i="1"/>
  <c r="CO107" i="1" s="1"/>
  <c r="CN148" i="1"/>
  <c r="CN107" i="1" s="1"/>
  <c r="CM131" i="1"/>
  <c r="CM132" i="1"/>
  <c r="CM133" i="1"/>
  <c r="CM134" i="1"/>
  <c r="CM135" i="1"/>
  <c r="CM136" i="1"/>
  <c r="CM137" i="1"/>
  <c r="CM138" i="1"/>
  <c r="CM139" i="1"/>
  <c r="CM140" i="1"/>
  <c r="CM141" i="1"/>
  <c r="CM142" i="1"/>
  <c r="CM143" i="1"/>
  <c r="CM144" i="1"/>
  <c r="CM145" i="1"/>
  <c r="CM146" i="1"/>
  <c r="CM147" i="1"/>
  <c r="CM168" i="1"/>
  <c r="CM169" i="1"/>
  <c r="CM170" i="1"/>
  <c r="CM149" i="1"/>
  <c r="CM151" i="1"/>
  <c r="CO106" i="1"/>
  <c r="CN106" i="1"/>
  <c r="CM113" i="1"/>
  <c r="CM114" i="1"/>
  <c r="CM115" i="1"/>
  <c r="CM116" i="1"/>
  <c r="CM117" i="1"/>
  <c r="CM118" i="1"/>
  <c r="CM119" i="1"/>
  <c r="CM121" i="1"/>
  <c r="CM122" i="1"/>
  <c r="CM123" i="1"/>
  <c r="CM124" i="1"/>
  <c r="CM125" i="1"/>
  <c r="CK148" i="1"/>
  <c r="CK107" i="1" s="1"/>
  <c r="CJ148" i="1"/>
  <c r="CJ107" i="1" s="1"/>
  <c r="CI148" i="1"/>
  <c r="CI107" i="1" s="1"/>
  <c r="CH131" i="1"/>
  <c r="CH132" i="1"/>
  <c r="CH133" i="1"/>
  <c r="CH134" i="1"/>
  <c r="CH135" i="1"/>
  <c r="CH136" i="1"/>
  <c r="CH137" i="1"/>
  <c r="CH138" i="1"/>
  <c r="CH139" i="1"/>
  <c r="CH140" i="1"/>
  <c r="CH141" i="1"/>
  <c r="CH142" i="1"/>
  <c r="CH143" i="1"/>
  <c r="CH144" i="1"/>
  <c r="CH145" i="1"/>
  <c r="CH146" i="1"/>
  <c r="CH147" i="1"/>
  <c r="CH168" i="1"/>
  <c r="CH169" i="1"/>
  <c r="CH170" i="1"/>
  <c r="CH149" i="1"/>
  <c r="CH151" i="1"/>
  <c r="CK106" i="1"/>
  <c r="CJ106" i="1"/>
  <c r="CI106" i="1"/>
  <c r="CH113" i="1"/>
  <c r="CH114" i="1"/>
  <c r="CH115" i="1"/>
  <c r="CH116" i="1"/>
  <c r="CH117" i="1"/>
  <c r="CH118" i="1"/>
  <c r="CH119" i="1"/>
  <c r="CH121" i="1"/>
  <c r="CH122" i="1"/>
  <c r="CH123" i="1"/>
  <c r="CH124" i="1"/>
  <c r="CH125" i="1"/>
  <c r="CE148" i="1"/>
  <c r="CE107" i="1" s="1"/>
  <c r="CD148" i="1"/>
  <c r="CD107" i="1" s="1"/>
  <c r="CD105" i="1" s="1"/>
  <c r="CD210" i="1" s="1"/>
  <c r="CC148" i="1"/>
  <c r="CC107" i="1" s="1"/>
  <c r="CB131" i="1"/>
  <c r="CB132" i="1"/>
  <c r="CB133" i="1"/>
  <c r="CB134" i="1"/>
  <c r="CB135" i="1"/>
  <c r="CB136" i="1"/>
  <c r="CB137" i="1"/>
  <c r="CB138" i="1"/>
  <c r="CB139" i="1"/>
  <c r="CB140" i="1"/>
  <c r="CB141" i="1"/>
  <c r="CB142" i="1"/>
  <c r="CB143" i="1"/>
  <c r="CB144" i="1"/>
  <c r="CB145" i="1"/>
  <c r="CB146" i="1"/>
  <c r="CB147" i="1"/>
  <c r="CB168" i="1"/>
  <c r="CB169" i="1"/>
  <c r="CB170" i="1"/>
  <c r="CB149" i="1"/>
  <c r="CB151" i="1"/>
  <c r="CE106" i="1"/>
  <c r="CD106" i="1"/>
  <c r="CC106" i="1"/>
  <c r="CB113" i="1"/>
  <c r="CB114" i="1"/>
  <c r="CB115" i="1"/>
  <c r="CB116" i="1"/>
  <c r="CB117" i="1"/>
  <c r="CB118" i="1"/>
  <c r="CB119" i="1"/>
  <c r="CB121" i="1"/>
  <c r="CB122" i="1"/>
  <c r="CB123" i="1"/>
  <c r="CB124" i="1"/>
  <c r="CB125" i="1"/>
  <c r="CC105" i="1"/>
  <c r="CC210" i="1" s="1"/>
  <c r="BZ148" i="1"/>
  <c r="BZ107" i="1" s="1"/>
  <c r="BY148" i="1"/>
  <c r="BY107" i="1" s="1"/>
  <c r="BX148" i="1"/>
  <c r="BX107" i="1" s="1"/>
  <c r="BW131" i="1"/>
  <c r="BW132" i="1"/>
  <c r="BW133" i="1"/>
  <c r="BW134" i="1"/>
  <c r="BW135" i="1"/>
  <c r="BW136" i="1"/>
  <c r="BW137" i="1"/>
  <c r="BW138" i="1"/>
  <c r="BW139" i="1"/>
  <c r="BW140" i="1"/>
  <c r="BW141" i="1"/>
  <c r="BW142" i="1"/>
  <c r="BW143" i="1"/>
  <c r="BW144" i="1"/>
  <c r="BW145" i="1"/>
  <c r="BW146" i="1"/>
  <c r="BW147" i="1"/>
  <c r="BW168" i="1"/>
  <c r="BW148" i="1" s="1"/>
  <c r="BW169" i="1"/>
  <c r="BW170" i="1"/>
  <c r="BW149" i="1"/>
  <c r="BW151" i="1"/>
  <c r="BZ106" i="1"/>
  <c r="BY106" i="1"/>
  <c r="BX106" i="1"/>
  <c r="BW113" i="1"/>
  <c r="BW114" i="1"/>
  <c r="BW115" i="1"/>
  <c r="BW116" i="1"/>
  <c r="BW117" i="1"/>
  <c r="BW118" i="1"/>
  <c r="BW119" i="1"/>
  <c r="BW121" i="1"/>
  <c r="BW122" i="1"/>
  <c r="BW123" i="1"/>
  <c r="BW124" i="1"/>
  <c r="BW125" i="1"/>
  <c r="BU148" i="1"/>
  <c r="BU107" i="1" s="1"/>
  <c r="BT148" i="1"/>
  <c r="BT107" i="1" s="1"/>
  <c r="BS131" i="1"/>
  <c r="BS132" i="1"/>
  <c r="BS133" i="1"/>
  <c r="BS134" i="1"/>
  <c r="BS135" i="1"/>
  <c r="BS136" i="1"/>
  <c r="BS137" i="1"/>
  <c r="BS138" i="1"/>
  <c r="BS139" i="1"/>
  <c r="BS140" i="1"/>
  <c r="BS141" i="1"/>
  <c r="BS142" i="1"/>
  <c r="BS143" i="1"/>
  <c r="BS144" i="1"/>
  <c r="BS145" i="1"/>
  <c r="BS146" i="1"/>
  <c r="BS147" i="1"/>
  <c r="BS168" i="1"/>
  <c r="BS169" i="1"/>
  <c r="BS170" i="1"/>
  <c r="BS149" i="1"/>
  <c r="BS151" i="1"/>
  <c r="BU106" i="1"/>
  <c r="BU105" i="1" s="1"/>
  <c r="BU210" i="1" s="1"/>
  <c r="BT106" i="1"/>
  <c r="BS113" i="1"/>
  <c r="BS114" i="1"/>
  <c r="BS115" i="1"/>
  <c r="BS116" i="1"/>
  <c r="BS117" i="1"/>
  <c r="BS118" i="1"/>
  <c r="BS119" i="1"/>
  <c r="BS121" i="1"/>
  <c r="BS122" i="1"/>
  <c r="BS123" i="1"/>
  <c r="BS124" i="1"/>
  <c r="BS125" i="1"/>
  <c r="BQ209" i="1"/>
  <c r="BQ205" i="1"/>
  <c r="BP152" i="1"/>
  <c r="BO152" i="1"/>
  <c r="BM152" i="1"/>
  <c r="BL152" i="1"/>
  <c r="BK152" i="1"/>
  <c r="BQ178" i="1"/>
  <c r="BQ177" i="1"/>
  <c r="BP150" i="1"/>
  <c r="BO150" i="1"/>
  <c r="BM150" i="1"/>
  <c r="BL150" i="1"/>
  <c r="BK150" i="1"/>
  <c r="BQ166" i="1"/>
  <c r="BQ171" i="1"/>
  <c r="BQ172" i="1"/>
  <c r="BQ173" i="1"/>
  <c r="BQ174" i="1"/>
  <c r="BQ175" i="1"/>
  <c r="BQ176" i="1"/>
  <c r="BP129" i="1"/>
  <c r="BO129" i="1"/>
  <c r="BQ202" i="1"/>
  <c r="BQ198" i="1"/>
  <c r="BP128" i="1"/>
  <c r="BO128" i="1"/>
  <c r="BQ179" i="1"/>
  <c r="BQ180" i="1"/>
  <c r="BQ181" i="1"/>
  <c r="BQ182" i="1"/>
  <c r="BQ183" i="1"/>
  <c r="BQ184" i="1"/>
  <c r="BQ185" i="1"/>
  <c r="BQ186" i="1"/>
  <c r="BQ187" i="1"/>
  <c r="BQ188" i="1"/>
  <c r="BP127" i="1"/>
  <c r="BO127" i="1"/>
  <c r="BQ189" i="1"/>
  <c r="BQ190" i="1"/>
  <c r="BQ191" i="1"/>
  <c r="BQ192" i="1"/>
  <c r="BQ193" i="1"/>
  <c r="BQ194" i="1"/>
  <c r="BQ195" i="1"/>
  <c r="BQ196" i="1"/>
  <c r="BQ206" i="1"/>
  <c r="BP126" i="1"/>
  <c r="BO126" i="1"/>
  <c r="BQ131" i="1"/>
  <c r="BQ132" i="1"/>
  <c r="BQ133" i="1"/>
  <c r="BQ134" i="1"/>
  <c r="BQ135" i="1"/>
  <c r="BQ136" i="1"/>
  <c r="BQ137" i="1"/>
  <c r="BQ138" i="1"/>
  <c r="BQ139" i="1"/>
  <c r="BQ140" i="1"/>
  <c r="BQ141" i="1"/>
  <c r="BQ142" i="1"/>
  <c r="BQ143" i="1"/>
  <c r="BQ144" i="1"/>
  <c r="BQ145" i="1"/>
  <c r="BQ146" i="1"/>
  <c r="BQ147" i="1"/>
  <c r="BQ168" i="1"/>
  <c r="BQ169" i="1"/>
  <c r="BQ170" i="1"/>
  <c r="BQ149" i="1"/>
  <c r="BQ151" i="1"/>
  <c r="BP148" i="1"/>
  <c r="BO148" i="1"/>
  <c r="BQ113" i="1"/>
  <c r="BQ114" i="1"/>
  <c r="BQ115" i="1"/>
  <c r="BQ116" i="1"/>
  <c r="BQ117" i="1"/>
  <c r="BO118" i="1"/>
  <c r="BO219" i="1" s="1"/>
  <c r="BQ119" i="1"/>
  <c r="BQ121" i="1"/>
  <c r="BQ122" i="1"/>
  <c r="BQ123" i="1"/>
  <c r="BQ124" i="1"/>
  <c r="BQ125" i="1"/>
  <c r="BM148" i="1"/>
  <c r="BL148" i="1"/>
  <c r="BK148" i="1"/>
  <c r="BM126" i="1"/>
  <c r="BM127" i="1"/>
  <c r="BM128" i="1"/>
  <c r="BM129" i="1"/>
  <c r="BL126" i="1"/>
  <c r="BL127" i="1"/>
  <c r="BL128" i="1"/>
  <c r="BL129" i="1"/>
  <c r="BK126" i="1"/>
  <c r="BK127" i="1"/>
  <c r="BK128" i="1"/>
  <c r="BK129" i="1"/>
  <c r="AY214" i="1"/>
  <c r="AZ214" i="1"/>
  <c r="BA214" i="1"/>
  <c r="BB214" i="1"/>
  <c r="AY112" i="1"/>
  <c r="AY215" i="1" s="1"/>
  <c r="AZ112" i="1"/>
  <c r="AZ215" i="1"/>
  <c r="BA112" i="1"/>
  <c r="BA215" i="1" s="1"/>
  <c r="BB112" i="1"/>
  <c r="BB215" i="1" s="1"/>
  <c r="AY216" i="1"/>
  <c r="AZ216" i="1"/>
  <c r="BA216" i="1"/>
  <c r="BB216" i="1"/>
  <c r="AY217" i="1"/>
  <c r="AZ217" i="1"/>
  <c r="BA217" i="1"/>
  <c r="BB217" i="1"/>
  <c r="AY218" i="1"/>
  <c r="AZ218" i="1"/>
  <c r="BA218" i="1"/>
  <c r="BB218" i="1"/>
  <c r="AY219" i="1"/>
  <c r="AZ219" i="1"/>
  <c r="BA219" i="1"/>
  <c r="BB219" i="1"/>
  <c r="AY220" i="1"/>
  <c r="BB220" i="1"/>
  <c r="AK118" i="1"/>
  <c r="AK120" i="1"/>
  <c r="AK126" i="1"/>
  <c r="AK127" i="1"/>
  <c r="AK217" i="1" s="1"/>
  <c r="AK128" i="1"/>
  <c r="AK129" i="1"/>
  <c r="AL118" i="1"/>
  <c r="AL120" i="1"/>
  <c r="AL126" i="1"/>
  <c r="AL127" i="1"/>
  <c r="AL217" i="1" s="1"/>
  <c r="AL128" i="1"/>
  <c r="AL129" i="1"/>
  <c r="AM118" i="1"/>
  <c r="AM120" i="1"/>
  <c r="AM126" i="1"/>
  <c r="AM218" i="1" s="1"/>
  <c r="AM127" i="1"/>
  <c r="AM128" i="1"/>
  <c r="AM129" i="1"/>
  <c r="AN118" i="1"/>
  <c r="AN120" i="1"/>
  <c r="AN126" i="1"/>
  <c r="AN218" i="1" s="1"/>
  <c r="AN127" i="1"/>
  <c r="AN217" i="1" s="1"/>
  <c r="AN128" i="1"/>
  <c r="AN129" i="1"/>
  <c r="AN216" i="1" s="1"/>
  <c r="AO118" i="1"/>
  <c r="AO120" i="1"/>
  <c r="AO126" i="1"/>
  <c r="AO218" i="1" s="1"/>
  <c r="AO127" i="1"/>
  <c r="AO217" i="1" s="1"/>
  <c r="AO128" i="1"/>
  <c r="AO129" i="1"/>
  <c r="AP118" i="1"/>
  <c r="AP120" i="1"/>
  <c r="AP126" i="1"/>
  <c r="AP218" i="1" s="1"/>
  <c r="AP127" i="1"/>
  <c r="AP128" i="1"/>
  <c r="AP219" i="1" s="1"/>
  <c r="AP129" i="1"/>
  <c r="AQ118" i="1"/>
  <c r="AQ120" i="1"/>
  <c r="AQ126" i="1"/>
  <c r="AQ127" i="1"/>
  <c r="AQ128" i="1"/>
  <c r="AQ129" i="1"/>
  <c r="AR118" i="1"/>
  <c r="AR120" i="1"/>
  <c r="AR126" i="1"/>
  <c r="AR218" i="1" s="1"/>
  <c r="AR127" i="1"/>
  <c r="AR217" i="1" s="1"/>
  <c r="AR128" i="1"/>
  <c r="AR129" i="1"/>
  <c r="AS118" i="1"/>
  <c r="AS120" i="1"/>
  <c r="AS126" i="1"/>
  <c r="AS127" i="1"/>
  <c r="AS128" i="1"/>
  <c r="AS129" i="1"/>
  <c r="AT118" i="1"/>
  <c r="AT120" i="1"/>
  <c r="AT126" i="1"/>
  <c r="AT218" i="1" s="1"/>
  <c r="AT127" i="1"/>
  <c r="AT217" i="1" s="1"/>
  <c r="AT128" i="1"/>
  <c r="AT129" i="1"/>
  <c r="AU118" i="1"/>
  <c r="AU120" i="1"/>
  <c r="AU126" i="1"/>
  <c r="AU127" i="1"/>
  <c r="AU217" i="1" s="1"/>
  <c r="AU128" i="1"/>
  <c r="AU129" i="1"/>
  <c r="M214" i="1"/>
  <c r="N214" i="1"/>
  <c r="O214" i="1"/>
  <c r="P214" i="1"/>
  <c r="Q214" i="1"/>
  <c r="R214" i="1"/>
  <c r="S214" i="1"/>
  <c r="T214" i="1"/>
  <c r="U214" i="1"/>
  <c r="V214" i="1"/>
  <c r="W214" i="1"/>
  <c r="X214" i="1"/>
  <c r="Y214" i="1"/>
  <c r="Z214" i="1"/>
  <c r="AA214" i="1"/>
  <c r="AB214" i="1"/>
  <c r="AC214" i="1"/>
  <c r="AD214" i="1"/>
  <c r="AE214" i="1"/>
  <c r="AF214" i="1"/>
  <c r="AG214" i="1"/>
  <c r="AA215" i="1"/>
  <c r="AB215" i="1"/>
  <c r="AF215" i="1"/>
  <c r="AG215" i="1"/>
  <c r="M148" i="1"/>
  <c r="M150" i="1"/>
  <c r="N148" i="1"/>
  <c r="N150" i="1"/>
  <c r="O148" i="1"/>
  <c r="O150" i="1"/>
  <c r="P148" i="1"/>
  <c r="P150" i="1"/>
  <c r="Q148" i="1"/>
  <c r="Q150" i="1"/>
  <c r="R148" i="1"/>
  <c r="R150" i="1"/>
  <c r="S148" i="1"/>
  <c r="S150" i="1"/>
  <c r="T148" i="1"/>
  <c r="T150" i="1"/>
  <c r="U148" i="1"/>
  <c r="U150" i="1"/>
  <c r="V148" i="1"/>
  <c r="V150" i="1"/>
  <c r="W148" i="1"/>
  <c r="W150" i="1"/>
  <c r="X148" i="1"/>
  <c r="X150" i="1"/>
  <c r="Y148" i="1"/>
  <c r="Y150" i="1"/>
  <c r="Z148" i="1"/>
  <c r="Z150" i="1"/>
  <c r="AA148" i="1"/>
  <c r="AA150" i="1"/>
  <c r="AB148" i="1"/>
  <c r="AB150" i="1"/>
  <c r="AC148" i="1"/>
  <c r="AC150" i="1"/>
  <c r="AD148" i="1"/>
  <c r="AD150" i="1"/>
  <c r="AE148" i="1"/>
  <c r="AE150" i="1"/>
  <c r="AF148" i="1"/>
  <c r="AF150" i="1"/>
  <c r="AG148" i="1"/>
  <c r="AG150" i="1"/>
  <c r="T217" i="1"/>
  <c r="U217" i="1"/>
  <c r="V217" i="1"/>
  <c r="X217" i="1"/>
  <c r="AD217" i="1"/>
  <c r="AF217" i="1"/>
  <c r="O218" i="1"/>
  <c r="M152" i="1"/>
  <c r="N152" i="1"/>
  <c r="N220" i="1" s="1"/>
  <c r="O152" i="1"/>
  <c r="O220" i="1" s="1"/>
  <c r="P152" i="1"/>
  <c r="P220" i="1" s="1"/>
  <c r="Q152" i="1"/>
  <c r="Q220" i="1" s="1"/>
  <c r="R152" i="1"/>
  <c r="S152" i="1"/>
  <c r="T152" i="1"/>
  <c r="U152" i="1"/>
  <c r="V152" i="1"/>
  <c r="W152" i="1"/>
  <c r="X152" i="1"/>
  <c r="Y152" i="1"/>
  <c r="Y220" i="1" s="1"/>
  <c r="Z152" i="1"/>
  <c r="Z220" i="1" s="1"/>
  <c r="AA152" i="1"/>
  <c r="AA107" i="1" s="1"/>
  <c r="AB152" i="1"/>
  <c r="AC152" i="1"/>
  <c r="AC220" i="1" s="1"/>
  <c r="AD152" i="1"/>
  <c r="AE152" i="1"/>
  <c r="AF152" i="1"/>
  <c r="AG152" i="1"/>
  <c r="M108" i="1"/>
  <c r="AU112" i="1"/>
  <c r="AU215" i="1" s="1"/>
  <c r="AT112" i="1"/>
  <c r="AT215" i="1" s="1"/>
  <c r="AS112" i="1"/>
  <c r="AS215" i="1" s="1"/>
  <c r="AR112" i="1"/>
  <c r="AQ112" i="1"/>
  <c r="AQ215" i="1" s="1"/>
  <c r="AP112" i="1"/>
  <c r="AP215" i="1" s="1"/>
  <c r="AO112" i="1"/>
  <c r="AO215" i="1" s="1"/>
  <c r="AN112" i="1"/>
  <c r="AN215" i="1" s="1"/>
  <c r="AM112" i="1"/>
  <c r="AL112" i="1"/>
  <c r="AL215" i="1" s="1"/>
  <c r="AK112" i="1"/>
  <c r="AK215" i="1" s="1"/>
  <c r="AX214" i="1"/>
  <c r="AX112" i="1"/>
  <c r="AX215" i="1" s="1"/>
  <c r="AX216" i="1"/>
  <c r="AX217" i="1"/>
  <c r="AX218" i="1"/>
  <c r="AX219" i="1"/>
  <c r="AX220" i="1"/>
  <c r="AW214" i="1"/>
  <c r="AW112" i="1"/>
  <c r="AW215" i="1" s="1"/>
  <c r="AV214" i="1"/>
  <c r="AV112" i="1"/>
  <c r="AV215" i="1"/>
  <c r="AV217" i="1"/>
  <c r="AU214" i="1"/>
  <c r="AU150" i="1"/>
  <c r="AU218" i="1"/>
  <c r="AU152" i="1"/>
  <c r="AT214" i="1"/>
  <c r="AT148" i="1"/>
  <c r="AT150" i="1"/>
  <c r="AT152" i="1"/>
  <c r="AS214" i="1"/>
  <c r="AS148" i="1"/>
  <c r="AS150" i="1"/>
  <c r="AS217" i="1"/>
  <c r="AS218" i="1"/>
  <c r="AS152" i="1"/>
  <c r="AR214" i="1"/>
  <c r="AR215" i="1"/>
  <c r="AR148" i="1"/>
  <c r="AR150" i="1"/>
  <c r="AR152" i="1"/>
  <c r="AQ214" i="1"/>
  <c r="AQ148" i="1"/>
  <c r="AQ150" i="1"/>
  <c r="AQ217" i="1"/>
  <c r="AQ218" i="1"/>
  <c r="AQ152" i="1"/>
  <c r="AP214" i="1"/>
  <c r="AP148" i="1"/>
  <c r="AP150" i="1"/>
  <c r="AP152" i="1"/>
  <c r="AO214" i="1"/>
  <c r="AO148" i="1"/>
  <c r="AO150" i="1"/>
  <c r="AO152" i="1"/>
  <c r="AN214" i="1"/>
  <c r="AN148" i="1"/>
  <c r="AN150" i="1"/>
  <c r="AN152" i="1"/>
  <c r="AM214" i="1"/>
  <c r="AM215" i="1"/>
  <c r="AM148" i="1"/>
  <c r="AM150" i="1"/>
  <c r="AM217" i="1"/>
  <c r="AM152" i="1"/>
  <c r="AL214" i="1"/>
  <c r="AL148" i="1"/>
  <c r="AL150" i="1"/>
  <c r="AL152" i="1"/>
  <c r="AK214" i="1"/>
  <c r="AK148" i="1"/>
  <c r="AK150" i="1"/>
  <c r="AK218" i="1"/>
  <c r="AK152" i="1"/>
  <c r="AJ214" i="1"/>
  <c r="AJ215" i="1"/>
  <c r="AJ148" i="1"/>
  <c r="AJ150" i="1"/>
  <c r="AJ218" i="1"/>
  <c r="AJ152" i="1"/>
  <c r="AJ107" i="1" s="1"/>
  <c r="AI214" i="1"/>
  <c r="AI215" i="1"/>
  <c r="AI148" i="1"/>
  <c r="AI150" i="1"/>
  <c r="AI152" i="1"/>
  <c r="AH214" i="1"/>
  <c r="AH215" i="1"/>
  <c r="AH148" i="1"/>
  <c r="AH150" i="1"/>
  <c r="AH218" i="1"/>
  <c r="AH152" i="1"/>
  <c r="AH220" i="1" s="1"/>
  <c r="L214" i="1"/>
  <c r="L148" i="1"/>
  <c r="L150" i="1"/>
  <c r="L217" i="1"/>
  <c r="L218" i="1"/>
  <c r="L152" i="1"/>
  <c r="K214" i="1"/>
  <c r="K148" i="1"/>
  <c r="K150" i="1"/>
  <c r="K152" i="1"/>
  <c r="J214" i="1"/>
  <c r="J148" i="1"/>
  <c r="J150" i="1"/>
  <c r="J152" i="1"/>
  <c r="J220" i="1" s="1"/>
  <c r="I214" i="1"/>
  <c r="I215" i="1"/>
  <c r="I216" i="1"/>
  <c r="I217" i="1"/>
  <c r="I218" i="1"/>
  <c r="I219" i="1"/>
  <c r="I220" i="1"/>
  <c r="H214" i="1"/>
  <c r="H148" i="1"/>
  <c r="H150" i="1"/>
  <c r="H152" i="1"/>
  <c r="H220" i="1" s="1"/>
  <c r="G214" i="1"/>
  <c r="G148" i="1"/>
  <c r="G150" i="1"/>
  <c r="G152" i="1"/>
  <c r="F214" i="1"/>
  <c r="F148" i="1"/>
  <c r="F150" i="1"/>
  <c r="F217" i="1"/>
  <c r="F152" i="1"/>
  <c r="E214" i="1"/>
  <c r="E148" i="1"/>
  <c r="E150" i="1"/>
  <c r="E218" i="1"/>
  <c r="E152" i="1"/>
  <c r="D220" i="1"/>
  <c r="D218" i="1"/>
  <c r="D217" i="1"/>
  <c r="D219" i="1"/>
  <c r="D216" i="1"/>
  <c r="D215" i="1"/>
  <c r="E108" i="1"/>
  <c r="F108" i="1"/>
  <c r="G108" i="1"/>
  <c r="H108" i="1"/>
  <c r="J108" i="1"/>
  <c r="K108" i="1"/>
  <c r="L108" i="1"/>
  <c r="N108" i="1"/>
  <c r="O108" i="1"/>
  <c r="CO159" i="1"/>
  <c r="CN159" i="1"/>
  <c r="CK159" i="1"/>
  <c r="CJ159" i="1"/>
  <c r="CI159" i="1"/>
  <c r="CH159" i="1" s="1"/>
  <c r="CE159" i="1"/>
  <c r="CD159" i="1"/>
  <c r="CC159" i="1"/>
  <c r="CB161" i="1"/>
  <c r="CB159" i="1" s="1"/>
  <c r="CB162" i="1"/>
  <c r="BZ159" i="1"/>
  <c r="BY159" i="1"/>
  <c r="BX159" i="1"/>
  <c r="BS159" i="1"/>
  <c r="BQ159" i="1"/>
  <c r="BM159" i="1"/>
  <c r="BL159" i="1"/>
  <c r="CM162" i="1"/>
  <c r="CH162" i="1"/>
  <c r="BW162" i="1"/>
  <c r="BS162" i="1"/>
  <c r="BQ162" i="1"/>
  <c r="CO112" i="1"/>
  <c r="CN112" i="1"/>
  <c r="CM112" i="1" s="1"/>
  <c r="CM166" i="1"/>
  <c r="CM167" i="1"/>
  <c r="CM160" i="1"/>
  <c r="CM161" i="1"/>
  <c r="CM171" i="1"/>
  <c r="CM172" i="1"/>
  <c r="CM173" i="1"/>
  <c r="CM174" i="1"/>
  <c r="CM175" i="1"/>
  <c r="CM176" i="1"/>
  <c r="CM177" i="1"/>
  <c r="CM178" i="1"/>
  <c r="CM179" i="1"/>
  <c r="CM180" i="1"/>
  <c r="CM181" i="1"/>
  <c r="CM182" i="1"/>
  <c r="CM183" i="1"/>
  <c r="CM184" i="1"/>
  <c r="CM185" i="1"/>
  <c r="CM186" i="1"/>
  <c r="CM187" i="1"/>
  <c r="CM188" i="1"/>
  <c r="CM189" i="1"/>
  <c r="CM190" i="1"/>
  <c r="CM191" i="1"/>
  <c r="CM192" i="1"/>
  <c r="CM193" i="1"/>
  <c r="CM194" i="1"/>
  <c r="CM195" i="1"/>
  <c r="CM196" i="1"/>
  <c r="CM197" i="1"/>
  <c r="CM198" i="1"/>
  <c r="CM199" i="1"/>
  <c r="CM200" i="1"/>
  <c r="CM201" i="1"/>
  <c r="CM202" i="1"/>
  <c r="CM203" i="1"/>
  <c r="CM204" i="1"/>
  <c r="CM205" i="1"/>
  <c r="CM206" i="1"/>
  <c r="CM207" i="1"/>
  <c r="CM208" i="1"/>
  <c r="CM209" i="1"/>
  <c r="CK112" i="1"/>
  <c r="CK215" i="1" s="1"/>
  <c r="CJ112" i="1"/>
  <c r="CJ215" i="1" s="1"/>
  <c r="CI112" i="1"/>
  <c r="CI215" i="1" s="1"/>
  <c r="CH166" i="1"/>
  <c r="CH167" i="1"/>
  <c r="CH160" i="1"/>
  <c r="CH161" i="1"/>
  <c r="CH171" i="1"/>
  <c r="CH172" i="1"/>
  <c r="CH173" i="1"/>
  <c r="CH174" i="1"/>
  <c r="CH175" i="1"/>
  <c r="CH176" i="1"/>
  <c r="CH177" i="1"/>
  <c r="CH178" i="1"/>
  <c r="CH179" i="1"/>
  <c r="CH180" i="1"/>
  <c r="CH181" i="1"/>
  <c r="CH182" i="1"/>
  <c r="CH183" i="1"/>
  <c r="CH184" i="1"/>
  <c r="CH185" i="1"/>
  <c r="CH186" i="1"/>
  <c r="CH187" i="1"/>
  <c r="CH188" i="1"/>
  <c r="CH189" i="1"/>
  <c r="CH190" i="1"/>
  <c r="CH191" i="1"/>
  <c r="CH192" i="1"/>
  <c r="CH193" i="1"/>
  <c r="CH194" i="1"/>
  <c r="CH195" i="1"/>
  <c r="CH196" i="1"/>
  <c r="CH197" i="1"/>
  <c r="CH198" i="1"/>
  <c r="CH199" i="1"/>
  <c r="CH200" i="1"/>
  <c r="CH201" i="1"/>
  <c r="CH202" i="1"/>
  <c r="CH203" i="1"/>
  <c r="CH204" i="1"/>
  <c r="CH205" i="1"/>
  <c r="CH206" i="1"/>
  <c r="CH207" i="1"/>
  <c r="CH208" i="1"/>
  <c r="CH209" i="1"/>
  <c r="CE112" i="1"/>
  <c r="CD112" i="1"/>
  <c r="CD215" i="1" s="1"/>
  <c r="CC112" i="1"/>
  <c r="CB160" i="1"/>
  <c r="CB166" i="1"/>
  <c r="CB167" i="1"/>
  <c r="CB171" i="1"/>
  <c r="CB172" i="1"/>
  <c r="CB173" i="1"/>
  <c r="CB174" i="1"/>
  <c r="CB175" i="1"/>
  <c r="CB176" i="1"/>
  <c r="CB177" i="1"/>
  <c r="CB178" i="1"/>
  <c r="CB179" i="1"/>
  <c r="CB180" i="1"/>
  <c r="CB181" i="1"/>
  <c r="CB182" i="1"/>
  <c r="CB183" i="1"/>
  <c r="CB184" i="1"/>
  <c r="CB185" i="1"/>
  <c r="CB186" i="1"/>
  <c r="CB187" i="1"/>
  <c r="CB188" i="1"/>
  <c r="CB189" i="1"/>
  <c r="CB190" i="1"/>
  <c r="CB191" i="1"/>
  <c r="CB192" i="1"/>
  <c r="CB193" i="1"/>
  <c r="CB194" i="1"/>
  <c r="CB195" i="1"/>
  <c r="CB196" i="1"/>
  <c r="CB197" i="1"/>
  <c r="CB198" i="1"/>
  <c r="CB199" i="1"/>
  <c r="CB200" i="1"/>
  <c r="CB201" i="1"/>
  <c r="CB202" i="1"/>
  <c r="CB203" i="1"/>
  <c r="CB204" i="1"/>
  <c r="CB205" i="1"/>
  <c r="CB206" i="1"/>
  <c r="CB207" i="1"/>
  <c r="CB208" i="1"/>
  <c r="CB209" i="1"/>
  <c r="BZ112" i="1"/>
  <c r="BZ215" i="1" s="1"/>
  <c r="BY112" i="1"/>
  <c r="BY215" i="1" s="1"/>
  <c r="BX112" i="1"/>
  <c r="BW166" i="1"/>
  <c r="BW167" i="1"/>
  <c r="BW160" i="1"/>
  <c r="BW161" i="1"/>
  <c r="BW171" i="1"/>
  <c r="BW172" i="1"/>
  <c r="BW173" i="1"/>
  <c r="BW174" i="1"/>
  <c r="BW175" i="1"/>
  <c r="BW176" i="1"/>
  <c r="BW177" i="1"/>
  <c r="BW178" i="1"/>
  <c r="BW179" i="1"/>
  <c r="BW180" i="1"/>
  <c r="BW181" i="1"/>
  <c r="BW182" i="1"/>
  <c r="BW183" i="1"/>
  <c r="BW184" i="1"/>
  <c r="BW185" i="1"/>
  <c r="BW186" i="1"/>
  <c r="BW187" i="1"/>
  <c r="BW188" i="1"/>
  <c r="BW189" i="1"/>
  <c r="BW190" i="1"/>
  <c r="BW191" i="1"/>
  <c r="BW192" i="1"/>
  <c r="BW193" i="1"/>
  <c r="BW194" i="1"/>
  <c r="BW195" i="1"/>
  <c r="BW196" i="1"/>
  <c r="BW197" i="1"/>
  <c r="BW198" i="1"/>
  <c r="BW199" i="1"/>
  <c r="BW200" i="1"/>
  <c r="BW201" i="1"/>
  <c r="BW202" i="1"/>
  <c r="BW203" i="1"/>
  <c r="BW204" i="1"/>
  <c r="BW205" i="1"/>
  <c r="BW220" i="1" s="1"/>
  <c r="BW206" i="1"/>
  <c r="BW207" i="1"/>
  <c r="BW208" i="1"/>
  <c r="BW209" i="1"/>
  <c r="BS112" i="1"/>
  <c r="BS166" i="1"/>
  <c r="BS167" i="1"/>
  <c r="BS160" i="1"/>
  <c r="BS161" i="1"/>
  <c r="BS171" i="1"/>
  <c r="BS172" i="1"/>
  <c r="BS173" i="1"/>
  <c r="BS174" i="1"/>
  <c r="BS175" i="1"/>
  <c r="BS176" i="1"/>
  <c r="BS177" i="1"/>
  <c r="BS178" i="1"/>
  <c r="BS179" i="1"/>
  <c r="BS180" i="1"/>
  <c r="BS181" i="1"/>
  <c r="BS182" i="1"/>
  <c r="BS183" i="1"/>
  <c r="BS184" i="1"/>
  <c r="BS185" i="1"/>
  <c r="BS186" i="1"/>
  <c r="BS187" i="1"/>
  <c r="BS188" i="1"/>
  <c r="BS189" i="1"/>
  <c r="BS190" i="1"/>
  <c r="BS191" i="1"/>
  <c r="BS192" i="1"/>
  <c r="BS193" i="1"/>
  <c r="BS194" i="1"/>
  <c r="BS195" i="1"/>
  <c r="BS196" i="1"/>
  <c r="BS197" i="1"/>
  <c r="BS198" i="1"/>
  <c r="BS199" i="1"/>
  <c r="BS200" i="1"/>
  <c r="BS201" i="1"/>
  <c r="BS202" i="1"/>
  <c r="BS203" i="1"/>
  <c r="BS204" i="1"/>
  <c r="BS205" i="1"/>
  <c r="BS206" i="1"/>
  <c r="BS207" i="1"/>
  <c r="BS208" i="1"/>
  <c r="BS209" i="1"/>
  <c r="BM112" i="1"/>
  <c r="BM215" i="1" s="1"/>
  <c r="BL112" i="1"/>
  <c r="BL215" i="1" s="1"/>
  <c r="D210" i="1"/>
  <c r="BQ160" i="1"/>
  <c r="BQ161" i="1"/>
  <c r="BQ165" i="1"/>
  <c r="BQ197" i="1"/>
  <c r="BQ199" i="1"/>
  <c r="BQ200" i="1"/>
  <c r="BQ201" i="1"/>
  <c r="BQ203" i="1"/>
  <c r="BQ204" i="1"/>
  <c r="BQ207" i="1"/>
  <c r="BQ208" i="1"/>
  <c r="BQ167" i="1"/>
  <c r="CK214" i="1"/>
  <c r="CK216" i="1"/>
  <c r="CK217" i="1"/>
  <c r="CK218" i="1"/>
  <c r="CK219" i="1"/>
  <c r="CK220" i="1"/>
  <c r="CJ214" i="1"/>
  <c r="CJ216" i="1"/>
  <c r="CJ217" i="1"/>
  <c r="CJ218" i="1"/>
  <c r="CJ219" i="1"/>
  <c r="CJ220" i="1"/>
  <c r="CI214" i="1"/>
  <c r="CI216" i="1"/>
  <c r="CI217" i="1"/>
  <c r="CI218" i="1"/>
  <c r="CI219" i="1"/>
  <c r="CI220" i="1"/>
  <c r="CE214" i="1"/>
  <c r="CE215" i="1"/>
  <c r="CE216" i="1"/>
  <c r="CE217" i="1"/>
  <c r="CE218" i="1"/>
  <c r="CE219" i="1"/>
  <c r="CE220" i="1"/>
  <c r="CD214" i="1"/>
  <c r="CD216" i="1"/>
  <c r="CD217" i="1"/>
  <c r="CD218" i="1"/>
  <c r="CD219" i="1"/>
  <c r="CD220" i="1"/>
  <c r="CC214" i="1"/>
  <c r="CC215" i="1"/>
  <c r="CC216" i="1"/>
  <c r="CC217" i="1"/>
  <c r="CC218" i="1"/>
  <c r="CC219" i="1"/>
  <c r="CC220" i="1"/>
  <c r="BZ214" i="1"/>
  <c r="BZ216" i="1"/>
  <c r="BZ217" i="1"/>
  <c r="BZ218" i="1"/>
  <c r="BZ219" i="1"/>
  <c r="BZ220" i="1"/>
  <c r="BY214" i="1"/>
  <c r="BY216" i="1"/>
  <c r="BY217" i="1"/>
  <c r="BY218" i="1"/>
  <c r="BY219" i="1"/>
  <c r="BY220" i="1"/>
  <c r="BX214" i="1"/>
  <c r="BX215" i="1"/>
  <c r="BX216" i="1"/>
  <c r="BX217" i="1"/>
  <c r="BX218" i="1"/>
  <c r="BX219" i="1"/>
  <c r="BX220" i="1"/>
  <c r="BO214" i="1"/>
  <c r="BO215" i="1"/>
  <c r="BO216" i="1"/>
  <c r="BO217" i="1"/>
  <c r="BO218" i="1"/>
  <c r="BO220" i="1"/>
  <c r="BP214" i="1"/>
  <c r="BP215" i="1"/>
  <c r="BP216" i="1"/>
  <c r="BP217" i="1"/>
  <c r="BP218" i="1"/>
  <c r="BP219" i="1"/>
  <c r="BP220" i="1"/>
  <c r="BQ112" i="1"/>
  <c r="CO214" i="1"/>
  <c r="CO215" i="1"/>
  <c r="CO216" i="1"/>
  <c r="CO217" i="1"/>
  <c r="CO218" i="1"/>
  <c r="CO219" i="1"/>
  <c r="CO220" i="1"/>
  <c r="CN214" i="1"/>
  <c r="CN215" i="1"/>
  <c r="CN216" i="1"/>
  <c r="CN217" i="1"/>
  <c r="CN218" i="1"/>
  <c r="CN219" i="1"/>
  <c r="CN220" i="1"/>
  <c r="BU214" i="1"/>
  <c r="BU215" i="1"/>
  <c r="BU216" i="1"/>
  <c r="BU217" i="1"/>
  <c r="BU218" i="1"/>
  <c r="BU219" i="1"/>
  <c r="BU220" i="1"/>
  <c r="BT214" i="1"/>
  <c r="BT215" i="1"/>
  <c r="BT216" i="1"/>
  <c r="BT217" i="1"/>
  <c r="BT218" i="1"/>
  <c r="BT219" i="1"/>
  <c r="BT220" i="1"/>
  <c r="BM214" i="1"/>
  <c r="BM216" i="1"/>
  <c r="BM217" i="1"/>
  <c r="BM218" i="1"/>
  <c r="BM219" i="1"/>
  <c r="BM220" i="1"/>
  <c r="BL214" i="1"/>
  <c r="BL216" i="1"/>
  <c r="BL217" i="1"/>
  <c r="BL218" i="1"/>
  <c r="BL219" i="1"/>
  <c r="BL220" i="1"/>
  <c r="BK214" i="1"/>
  <c r="BK215" i="1"/>
  <c r="BK216" i="1"/>
  <c r="BK217" i="1"/>
  <c r="BK218" i="1"/>
  <c r="BK219" i="1"/>
  <c r="BK220" i="1"/>
  <c r="D214" i="1"/>
  <c r="I210" i="1"/>
  <c r="BF105" i="1"/>
  <c r="BF210" i="1" s="1"/>
  <c r="CE221" i="1" l="1"/>
  <c r="CE222" i="1" s="1"/>
  <c r="BC105" i="1"/>
  <c r="BC210" i="1" s="1"/>
  <c r="AI107" i="1"/>
  <c r="BW112" i="1"/>
  <c r="CM217" i="1"/>
  <c r="AU107" i="1"/>
  <c r="AC107" i="1"/>
  <c r="W107" i="1"/>
  <c r="BA106" i="1"/>
  <c r="BA105" i="1" s="1"/>
  <c r="BA210" i="1" s="1"/>
  <c r="BB105" i="1"/>
  <c r="BB210" i="1" s="1"/>
  <c r="E216" i="1"/>
  <c r="E221" i="1" s="1"/>
  <c r="E222" i="1" s="1"/>
  <c r="F220" i="1"/>
  <c r="L219" i="1"/>
  <c r="N219" i="1"/>
  <c r="P219" i="1"/>
  <c r="R219" i="1"/>
  <c r="X219" i="1"/>
  <c r="AB219" i="1"/>
  <c r="AW216" i="1"/>
  <c r="X216" i="1"/>
  <c r="J107" i="1"/>
  <c r="U220" i="1"/>
  <c r="BM107" i="1"/>
  <c r="CI105" i="1"/>
  <c r="CI210" i="1" s="1"/>
  <c r="AA216" i="1"/>
  <c r="AE216" i="1"/>
  <c r="AL220" i="1"/>
  <c r="M220" i="1"/>
  <c r="AQ107" i="1"/>
  <c r="AU220" i="1"/>
  <c r="AS106" i="1"/>
  <c r="BO107" i="1"/>
  <c r="Y219" i="1"/>
  <c r="AA219" i="1"/>
  <c r="L107" i="1"/>
  <c r="CE105" i="1"/>
  <c r="CE210" i="1" s="1"/>
  <c r="AT220" i="1"/>
  <c r="S220" i="1"/>
  <c r="AS219" i="1"/>
  <c r="AQ219" i="1"/>
  <c r="AO219" i="1"/>
  <c r="AM219" i="1"/>
  <c r="F106" i="1"/>
  <c r="AT216" i="1"/>
  <c r="AR216" i="1"/>
  <c r="AP216" i="1"/>
  <c r="BA221" i="1"/>
  <c r="BA222" i="1" s="1"/>
  <c r="BQ118" i="1"/>
  <c r="AV220" i="1"/>
  <c r="BS106" i="1"/>
  <c r="Q107" i="1"/>
  <c r="AK106" i="1"/>
  <c r="BT105" i="1"/>
  <c r="BT210" i="1" s="1"/>
  <c r="BW106" i="1"/>
  <c r="CB148" i="1"/>
  <c r="CB107" i="1" s="1"/>
  <c r="AW107" i="1"/>
  <c r="AC216" i="1"/>
  <c r="F107" i="1"/>
  <c r="F105" i="1" s="1"/>
  <c r="F210" i="1" s="1"/>
  <c r="V220" i="1"/>
  <c r="BQ150" i="1"/>
  <c r="BQ107" i="1" s="1"/>
  <c r="BS215" i="1"/>
  <c r="AI220" i="1"/>
  <c r="AG220" i="1"/>
  <c r="BZ221" i="1"/>
  <c r="BZ222" i="1" s="1"/>
  <c r="AR107" i="1"/>
  <c r="AF220" i="1"/>
  <c r="AN220" i="1"/>
  <c r="BQ218" i="1"/>
  <c r="AL219" i="1"/>
  <c r="BL107" i="1"/>
  <c r="AW220" i="1"/>
  <c r="AJ221" i="1"/>
  <c r="AJ222" i="1" s="1"/>
  <c r="AP107" i="1"/>
  <c r="BQ148" i="1"/>
  <c r="CN105" i="1"/>
  <c r="CN210" i="1" s="1"/>
  <c r="U107" i="1"/>
  <c r="AR220" i="1"/>
  <c r="K216" i="1"/>
  <c r="AN107" i="1"/>
  <c r="T107" i="1"/>
  <c r="AQ216" i="1"/>
  <c r="BK106" i="1"/>
  <c r="BK105" i="1" s="1"/>
  <c r="BK210" i="1" s="1"/>
  <c r="CH148" i="1"/>
  <c r="CH107" i="1" s="1"/>
  <c r="O219" i="1"/>
  <c r="O221" i="1" s="1"/>
  <c r="O222" i="1" s="1"/>
  <c r="AA106" i="1"/>
  <c r="AA105" i="1" s="1"/>
  <c r="AA210" i="1" s="1"/>
  <c r="AV219" i="1"/>
  <c r="L216" i="1"/>
  <c r="E220" i="1"/>
  <c r="G220" i="1"/>
  <c r="CO105" i="1"/>
  <c r="CO210" i="1" s="1"/>
  <c r="CB220" i="1"/>
  <c r="CH220" i="1"/>
  <c r="CH217" i="1"/>
  <c r="BW159" i="1"/>
  <c r="CM159" i="1"/>
  <c r="G107" i="1"/>
  <c r="AL107" i="1"/>
  <c r="AS220" i="1"/>
  <c r="S216" i="1"/>
  <c r="E219" i="1"/>
  <c r="AB216" i="1"/>
  <c r="AD216" i="1"/>
  <c r="AF216" i="1"/>
  <c r="AJ220" i="1"/>
  <c r="CJ105" i="1"/>
  <c r="CJ210" i="1" s="1"/>
  <c r="BQ220" i="1"/>
  <c r="BS218" i="1"/>
  <c r="I221" i="1"/>
  <c r="I222" i="1" s="1"/>
  <c r="AO220" i="1"/>
  <c r="AB220" i="1"/>
  <c r="M107" i="1"/>
  <c r="BQ129" i="1"/>
  <c r="J219" i="1"/>
  <c r="T219" i="1"/>
  <c r="V219" i="1"/>
  <c r="AD219" i="1"/>
  <c r="AF219" i="1"/>
  <c r="BQ214" i="1"/>
  <c r="L220" i="1"/>
  <c r="L221" i="1" s="1"/>
  <c r="L222" i="1" s="1"/>
  <c r="BQ152" i="1"/>
  <c r="CM148" i="1"/>
  <c r="CM107" i="1" s="1"/>
  <c r="E109" i="1"/>
  <c r="AI216" i="1"/>
  <c r="D221" i="1"/>
  <c r="D222" i="1" s="1"/>
  <c r="BS217" i="1"/>
  <c r="AK219" i="1"/>
  <c r="Z107" i="1"/>
  <c r="G219" i="1"/>
  <c r="Z219" i="1"/>
  <c r="AD220" i="1"/>
  <c r="BQ217" i="1"/>
  <c r="BW217" i="1"/>
  <c r="CM218" i="1"/>
  <c r="AM107" i="1"/>
  <c r="AT107" i="1"/>
  <c r="AX221" i="1"/>
  <c r="AX222" i="1" s="1"/>
  <c r="O107" i="1"/>
  <c r="AU106" i="1"/>
  <c r="AU105" i="1" s="1"/>
  <c r="AU210" i="1" s="1"/>
  <c r="AM220" i="1"/>
  <c r="O216" i="1"/>
  <c r="W216" i="1"/>
  <c r="Y216" i="1"/>
  <c r="BT221" i="1"/>
  <c r="BT222" i="1" s="1"/>
  <c r="AP220" i="1"/>
  <c r="CM214" i="1"/>
  <c r="K109" i="1"/>
  <c r="M109" i="1"/>
  <c r="AD107" i="1"/>
  <c r="Y107" i="1"/>
  <c r="AN106" i="1"/>
  <c r="AN105" i="1" s="1"/>
  <c r="AN210" i="1" s="1"/>
  <c r="CB216" i="1"/>
  <c r="CH216" i="1"/>
  <c r="BL221" i="1"/>
  <c r="BL222" i="1" s="1"/>
  <c r="CM215" i="1"/>
  <c r="F216" i="1"/>
  <c r="F221" i="1" s="1"/>
  <c r="F222" i="1" s="1"/>
  <c r="AA220" i="1"/>
  <c r="N109" i="1"/>
  <c r="AP106" i="1"/>
  <c r="AY221" i="1"/>
  <c r="AY222" i="1" s="1"/>
  <c r="BX105" i="1"/>
  <c r="BX210" i="1" s="1"/>
  <c r="E107" i="1"/>
  <c r="CH112" i="1"/>
  <c r="CH215" i="1" s="1"/>
  <c r="X107" i="1"/>
  <c r="R216" i="1"/>
  <c r="M216" i="1"/>
  <c r="BB221" i="1"/>
  <c r="BB222" i="1" s="1"/>
  <c r="E106" i="1"/>
  <c r="W220" i="1"/>
  <c r="AW219" i="1"/>
  <c r="BE221" i="1"/>
  <c r="BE222" i="1" s="1"/>
  <c r="BQ216" i="1"/>
  <c r="BY221" i="1"/>
  <c r="BY222" i="1" s="1"/>
  <c r="CD221" i="1"/>
  <c r="CD222" i="1" s="1"/>
  <c r="CJ221" i="1"/>
  <c r="CJ222" i="1" s="1"/>
  <c r="AH107" i="1"/>
  <c r="R107" i="1"/>
  <c r="AL106" i="1"/>
  <c r="BW214" i="1"/>
  <c r="CM219" i="1"/>
  <c r="H219" i="1"/>
  <c r="K106" i="1"/>
  <c r="M219" i="1"/>
  <c r="Q219" i="1"/>
  <c r="S219" i="1"/>
  <c r="S221" i="1" s="1"/>
  <c r="S222" i="1" s="1"/>
  <c r="U219" i="1"/>
  <c r="W219" i="1"/>
  <c r="AE106" i="1"/>
  <c r="S106" i="1"/>
  <c r="BK221" i="1"/>
  <c r="BK222" i="1" s="1"/>
  <c r="CB217" i="1"/>
  <c r="AL216" i="1"/>
  <c r="AP217" i="1"/>
  <c r="Q216" i="1"/>
  <c r="AT219" i="1"/>
  <c r="AZ221" i="1"/>
  <c r="AZ222" i="1" s="1"/>
  <c r="BQ128" i="1"/>
  <c r="BS148" i="1"/>
  <c r="BS107" i="1" s="1"/>
  <c r="BS105" i="1" s="1"/>
  <c r="BS210" i="1" s="1"/>
  <c r="BS214" i="1"/>
  <c r="J216" i="1"/>
  <c r="J221" i="1" s="1"/>
  <c r="J222" i="1" s="1"/>
  <c r="L106" i="1"/>
  <c r="T216" i="1"/>
  <c r="V106" i="1"/>
  <c r="AC219" i="1"/>
  <c r="AE219" i="1"/>
  <c r="AI106" i="1"/>
  <c r="AG219" i="1"/>
  <c r="BD221" i="1"/>
  <c r="BD222" i="1" s="1"/>
  <c r="CB218" i="1"/>
  <c r="AS216" i="1"/>
  <c r="BM106" i="1"/>
  <c r="BZ105" i="1"/>
  <c r="BZ210" i="1" s="1"/>
  <c r="L109" i="1"/>
  <c r="AC106" i="1"/>
  <c r="AC105" i="1" s="1"/>
  <c r="AC210" i="1" s="1"/>
  <c r="Q106" i="1"/>
  <c r="Q105" i="1" s="1"/>
  <c r="Q210" i="1" s="1"/>
  <c r="AH216" i="1"/>
  <c r="BC221" i="1"/>
  <c r="BC222" i="1" s="1"/>
  <c r="Z216" i="1"/>
  <c r="BO221" i="1"/>
  <c r="BO222" i="1" s="1"/>
  <c r="BW215" i="1"/>
  <c r="AF107" i="1"/>
  <c r="BK107" i="1"/>
  <c r="BO106" i="1"/>
  <c r="BP106" i="1"/>
  <c r="CB214" i="1"/>
  <c r="CH214" i="1"/>
  <c r="AB106" i="1"/>
  <c r="BD105" i="1"/>
  <c r="BD210" i="1" s="1"/>
  <c r="BW218" i="1"/>
  <c r="CM220" i="1"/>
  <c r="CM216" i="1"/>
  <c r="V107" i="1"/>
  <c r="P216" i="1"/>
  <c r="P221" i="1" s="1"/>
  <c r="P222" i="1" s="1"/>
  <c r="AE215" i="1"/>
  <c r="AM106" i="1"/>
  <c r="AK216" i="1"/>
  <c r="CM106" i="1"/>
  <c r="BG221" i="1"/>
  <c r="BG222" i="1" s="1"/>
  <c r="CK221" i="1"/>
  <c r="CK222" i="1" s="1"/>
  <c r="AS107" i="1"/>
  <c r="AS105" i="1" s="1"/>
  <c r="AS210" i="1" s="1"/>
  <c r="AU216" i="1"/>
  <c r="AO216" i="1"/>
  <c r="AJ106" i="1"/>
  <c r="AJ105" i="1" s="1"/>
  <c r="AJ210" i="1" s="1"/>
  <c r="BQ219" i="1"/>
  <c r="CI221" i="1"/>
  <c r="CI222" i="1" s="1"/>
  <c r="BS220" i="1"/>
  <c r="G216" i="1"/>
  <c r="K219" i="1"/>
  <c r="AK220" i="1"/>
  <c r="AO107" i="1"/>
  <c r="AE107" i="1"/>
  <c r="U216" i="1"/>
  <c r="P107" i="1"/>
  <c r="CH219" i="1"/>
  <c r="CK105" i="1"/>
  <c r="CK210" i="1" s="1"/>
  <c r="N106" i="1"/>
  <c r="R220" i="1"/>
  <c r="X106" i="1"/>
  <c r="BU221" i="1"/>
  <c r="BU222" i="1" s="1"/>
  <c r="BW216" i="1"/>
  <c r="BS216" i="1"/>
  <c r="N221" i="1"/>
  <c r="N222" i="1" s="1"/>
  <c r="BP107" i="1"/>
  <c r="O109" i="1"/>
  <c r="W106" i="1"/>
  <c r="W218" i="1"/>
  <c r="Y106" i="1"/>
  <c r="G106" i="1"/>
  <c r="U106" i="1"/>
  <c r="U105" i="1" s="1"/>
  <c r="U210" i="1" s="1"/>
  <c r="AH219" i="1"/>
  <c r="AQ220" i="1"/>
  <c r="AR219" i="1"/>
  <c r="BY105" i="1"/>
  <c r="BY210" i="1" s="1"/>
  <c r="AM216" i="1"/>
  <c r="BW219" i="1"/>
  <c r="CB106" i="1"/>
  <c r="BS219" i="1"/>
  <c r="CH218" i="1"/>
  <c r="H216" i="1"/>
  <c r="H109" i="1"/>
  <c r="J109" i="1"/>
  <c r="T106" i="1"/>
  <c r="O106" i="1"/>
  <c r="R106" i="1"/>
  <c r="R215" i="1"/>
  <c r="BX221" i="1"/>
  <c r="BX222" i="1" s="1"/>
  <c r="H107" i="1"/>
  <c r="AP221" i="1"/>
  <c r="AP222" i="1" s="1"/>
  <c r="AQ106" i="1"/>
  <c r="AQ105" i="1" s="1"/>
  <c r="AQ210" i="1" s="1"/>
  <c r="AO106" i="1"/>
  <c r="J106" i="1"/>
  <c r="AF106" i="1"/>
  <c r="Z106" i="1"/>
  <c r="AD106" i="1"/>
  <c r="AD215" i="1"/>
  <c r="BM221" i="1"/>
  <c r="BM222" i="1" s="1"/>
  <c r="CN221" i="1"/>
  <c r="CN222" i="1" s="1"/>
  <c r="CC221" i="1"/>
  <c r="CC222" i="1" s="1"/>
  <c r="AH221" i="1"/>
  <c r="AH222" i="1" s="1"/>
  <c r="P106" i="1"/>
  <c r="BE105" i="1"/>
  <c r="BE210" i="1" s="1"/>
  <c r="CO221" i="1"/>
  <c r="CO222" i="1" s="1"/>
  <c r="CB112" i="1"/>
  <c r="CB215" i="1" s="1"/>
  <c r="H106" i="1"/>
  <c r="H215" i="1"/>
  <c r="AU221" i="1"/>
  <c r="AU222" i="1" s="1"/>
  <c r="BL106" i="1"/>
  <c r="BL105" i="1" s="1"/>
  <c r="BL210" i="1" s="1"/>
  <c r="BQ126" i="1"/>
  <c r="BQ127" i="1"/>
  <c r="BW107" i="1"/>
  <c r="BP221" i="1"/>
  <c r="BP222" i="1" s="1"/>
  <c r="BQ215" i="1"/>
  <c r="CB219" i="1"/>
  <c r="K107" i="1"/>
  <c r="K105" i="1" s="1"/>
  <c r="K210" i="1" s="1"/>
  <c r="K220" i="1"/>
  <c r="AS221" i="1"/>
  <c r="AS222" i="1" s="1"/>
  <c r="AG107" i="1"/>
  <c r="AG216" i="1"/>
  <c r="AG221" i="1" s="1"/>
  <c r="AG222" i="1" s="1"/>
  <c r="CH106" i="1"/>
  <c r="AV107" i="1"/>
  <c r="AZ105" i="1"/>
  <c r="AZ210" i="1" s="1"/>
  <c r="BF221" i="1"/>
  <c r="BF222" i="1" s="1"/>
  <c r="M106" i="1"/>
  <c r="M105" i="1" s="1"/>
  <c r="M210" i="1" s="1"/>
  <c r="AW106" i="1"/>
  <c r="AT106" i="1"/>
  <c r="AT105" i="1" s="1"/>
  <c r="AT210" i="1" s="1"/>
  <c r="AR106" i="1"/>
  <c r="AR105" i="1" s="1"/>
  <c r="AR210" i="1" s="1"/>
  <c r="G109" i="1"/>
  <c r="AK107" i="1"/>
  <c r="AK105" i="1" s="1"/>
  <c r="AK210" i="1" s="1"/>
  <c r="AV216" i="1"/>
  <c r="AV221" i="1" s="1"/>
  <c r="AV222" i="1" s="1"/>
  <c r="V216" i="1"/>
  <c r="F109" i="1"/>
  <c r="N107" i="1"/>
  <c r="AL218" i="1"/>
  <c r="AU219" i="1"/>
  <c r="AB107" i="1"/>
  <c r="Y218" i="1"/>
  <c r="M218" i="1"/>
  <c r="AC215" i="1"/>
  <c r="Q215" i="1"/>
  <c r="Q221" i="1" s="1"/>
  <c r="Q222" i="1" s="1"/>
  <c r="G215" i="1"/>
  <c r="AE220" i="1"/>
  <c r="AV106" i="1"/>
  <c r="X220" i="1"/>
  <c r="X221" i="1" s="1"/>
  <c r="X222" i="1" s="1"/>
  <c r="T218" i="1"/>
  <c r="S107" i="1"/>
  <c r="AH106" i="1"/>
  <c r="AI219" i="1"/>
  <c r="AN219" i="1"/>
  <c r="AG106" i="1"/>
  <c r="U215" i="1"/>
  <c r="V221" i="1" l="1"/>
  <c r="V222" i="1" s="1"/>
  <c r="L105" i="1"/>
  <c r="L210" i="1" s="1"/>
  <c r="AR221" i="1"/>
  <c r="AR222" i="1" s="1"/>
  <c r="AK221" i="1"/>
  <c r="AK222" i="1" s="1"/>
  <c r="AE105" i="1"/>
  <c r="AE210" i="1" s="1"/>
  <c r="G221" i="1"/>
  <c r="G222" i="1" s="1"/>
  <c r="BM105" i="1"/>
  <c r="BM210" i="1" s="1"/>
  <c r="AF221" i="1"/>
  <c r="AF222" i="1" s="1"/>
  <c r="X105" i="1"/>
  <c r="X210" i="1" s="1"/>
  <c r="AN221" i="1"/>
  <c r="AN222" i="1" s="1"/>
  <c r="G105" i="1"/>
  <c r="G210" i="1" s="1"/>
  <c r="AB105" i="1"/>
  <c r="AB210" i="1" s="1"/>
  <c r="AB221" i="1"/>
  <c r="AB222" i="1" s="1"/>
  <c r="Y221" i="1"/>
  <c r="Y222" i="1" s="1"/>
  <c r="V105" i="1"/>
  <c r="V210" i="1" s="1"/>
  <c r="AI221" i="1"/>
  <c r="AI222" i="1" s="1"/>
  <c r="J105" i="1"/>
  <c r="J210" i="1" s="1"/>
  <c r="CM221" i="1"/>
  <c r="CM222" i="1" s="1"/>
  <c r="AT221" i="1"/>
  <c r="AT222" i="1" s="1"/>
  <c r="AO105" i="1"/>
  <c r="AO210" i="1" s="1"/>
  <c r="AI105" i="1"/>
  <c r="AI210" i="1" s="1"/>
  <c r="BO105" i="1"/>
  <c r="BO210" i="1" s="1"/>
  <c r="AC221" i="1"/>
  <c r="AC222" i="1" s="1"/>
  <c r="W105" i="1"/>
  <c r="W210" i="1" s="1"/>
  <c r="AA221" i="1"/>
  <c r="AA222" i="1" s="1"/>
  <c r="O105" i="1"/>
  <c r="O210" i="1" s="1"/>
  <c r="AW221" i="1"/>
  <c r="AW222" i="1" s="1"/>
  <c r="W221" i="1"/>
  <c r="W222" i="1" s="1"/>
  <c r="U221" i="1"/>
  <c r="U222" i="1" s="1"/>
  <c r="AW105" i="1"/>
  <c r="AW210" i="1" s="1"/>
  <c r="AD105" i="1"/>
  <c r="AD210" i="1" s="1"/>
  <c r="T105" i="1"/>
  <c r="T210" i="1" s="1"/>
  <c r="AM221" i="1"/>
  <c r="AM222" i="1" s="1"/>
  <c r="R105" i="1"/>
  <c r="R210" i="1" s="1"/>
  <c r="AO221" i="1"/>
  <c r="AO222" i="1" s="1"/>
  <c r="AP105" i="1"/>
  <c r="AP210" i="1" s="1"/>
  <c r="H105" i="1"/>
  <c r="H210" i="1" s="1"/>
  <c r="AQ221" i="1"/>
  <c r="AQ222" i="1" s="1"/>
  <c r="AL221" i="1"/>
  <c r="AL222" i="1" s="1"/>
  <c r="BW105" i="1"/>
  <c r="BW210" i="1" s="1"/>
  <c r="BQ221" i="1"/>
  <c r="BQ222" i="1" s="1"/>
  <c r="CH105" i="1"/>
  <c r="CH210" i="1" s="1"/>
  <c r="BW221" i="1"/>
  <c r="BW222" i="1" s="1"/>
  <c r="CB221" i="1"/>
  <c r="CB222" i="1" s="1"/>
  <c r="AL105" i="1"/>
  <c r="AL210" i="1" s="1"/>
  <c r="M221" i="1"/>
  <c r="M222" i="1" s="1"/>
  <c r="CH221" i="1"/>
  <c r="CH222" i="1" s="1"/>
  <c r="BQ106" i="1"/>
  <c r="BQ105" i="1" s="1"/>
  <c r="BQ210" i="1" s="1"/>
  <c r="AE221" i="1"/>
  <c r="AE222" i="1" s="1"/>
  <c r="Z105" i="1"/>
  <c r="Z210" i="1" s="1"/>
  <c r="CB105" i="1"/>
  <c r="CB210" i="1" s="1"/>
  <c r="E105" i="1"/>
  <c r="E210" i="1" s="1"/>
  <c r="P105" i="1"/>
  <c r="P210" i="1" s="1"/>
  <c r="AF105" i="1"/>
  <c r="AF210" i="1" s="1"/>
  <c r="R221" i="1"/>
  <c r="R222" i="1" s="1"/>
  <c r="Y105" i="1"/>
  <c r="Y210" i="1" s="1"/>
  <c r="CM105" i="1"/>
  <c r="CM210" i="1" s="1"/>
  <c r="K221" i="1"/>
  <c r="K222" i="1" s="1"/>
  <c r="BP105" i="1"/>
  <c r="BP210" i="1" s="1"/>
  <c r="AH105" i="1"/>
  <c r="AH210" i="1" s="1"/>
  <c r="H221" i="1"/>
  <c r="H222" i="1" s="1"/>
  <c r="S105" i="1"/>
  <c r="S210" i="1" s="1"/>
  <c r="AD221" i="1"/>
  <c r="AD222" i="1" s="1"/>
  <c r="T221" i="1"/>
  <c r="T222" i="1" s="1"/>
  <c r="N105" i="1"/>
  <c r="N210" i="1" s="1"/>
  <c r="BS221" i="1"/>
  <c r="BS222" i="1" s="1"/>
  <c r="Z221" i="1"/>
  <c r="Z222" i="1" s="1"/>
  <c r="AM105" i="1"/>
  <c r="AM210" i="1" s="1"/>
  <c r="AG105" i="1"/>
  <c r="AG210" i="1" s="1"/>
  <c r="AV105" i="1"/>
  <c r="AV210" i="1" s="1"/>
</calcChain>
</file>

<file path=xl/sharedStrings.xml><?xml version="1.0" encoding="utf-8"?>
<sst xmlns="http://schemas.openxmlformats.org/spreadsheetml/2006/main" count="485" uniqueCount="249">
  <si>
    <t>面積</t>
  </si>
  <si>
    <t>面積H3.10.1</t>
  </si>
  <si>
    <t>世帯H6.9.30</t>
  </si>
  <si>
    <t>県計</t>
  </si>
  <si>
    <t>仙台市</t>
  </si>
  <si>
    <t>宮城野区</t>
  </si>
  <si>
    <t>若林区</t>
  </si>
  <si>
    <t>石巻市</t>
  </si>
  <si>
    <t>塩釜市</t>
  </si>
  <si>
    <t>古川市</t>
  </si>
  <si>
    <t>気仙沼市</t>
  </si>
  <si>
    <t>白石市</t>
  </si>
  <si>
    <t>名取市</t>
  </si>
  <si>
    <t>角田市</t>
  </si>
  <si>
    <t>蔵王町</t>
  </si>
  <si>
    <t>七ヶ宿町</t>
  </si>
  <si>
    <t>大河原町</t>
  </si>
  <si>
    <t>村田町</t>
  </si>
  <si>
    <t>柴田町</t>
  </si>
  <si>
    <t>川崎町</t>
  </si>
  <si>
    <t>丸森町</t>
  </si>
  <si>
    <t>亘理町</t>
  </si>
  <si>
    <t>山元町</t>
  </si>
  <si>
    <t>松島町</t>
  </si>
  <si>
    <t>七ヶ浜町</t>
  </si>
  <si>
    <t>利府町</t>
  </si>
  <si>
    <t>大和町</t>
  </si>
  <si>
    <t>大郷町</t>
  </si>
  <si>
    <t>富谷町</t>
  </si>
  <si>
    <t>大衡村</t>
  </si>
  <si>
    <t>中新田町</t>
  </si>
  <si>
    <t>小野田町</t>
  </si>
  <si>
    <t>宮崎町</t>
  </si>
  <si>
    <t>色麻町</t>
  </si>
  <si>
    <t>松山町</t>
  </si>
  <si>
    <t>三本木町</t>
  </si>
  <si>
    <t>鹿島台町</t>
  </si>
  <si>
    <t>岩出山町</t>
  </si>
  <si>
    <t>鳴子町</t>
  </si>
  <si>
    <t>涌谷町</t>
  </si>
  <si>
    <t>田尻町</t>
  </si>
  <si>
    <t>小牛田町</t>
  </si>
  <si>
    <t>南郷町</t>
  </si>
  <si>
    <t>築館町</t>
  </si>
  <si>
    <t>若柳町</t>
  </si>
  <si>
    <t>栗駒町</t>
  </si>
  <si>
    <t>高清水町</t>
  </si>
  <si>
    <t>一迫町</t>
  </si>
  <si>
    <t>瀬峰町</t>
  </si>
  <si>
    <t>鴬沢町</t>
  </si>
  <si>
    <t>金成町</t>
  </si>
  <si>
    <t>志波姫町</t>
  </si>
  <si>
    <t>花山町</t>
  </si>
  <si>
    <t>迫町</t>
  </si>
  <si>
    <t>登米町</t>
  </si>
  <si>
    <t>東和町</t>
  </si>
  <si>
    <t>中田町</t>
  </si>
  <si>
    <t>豊里町</t>
  </si>
  <si>
    <t>米山町</t>
  </si>
  <si>
    <t>石越町</t>
  </si>
  <si>
    <t>南方町</t>
  </si>
  <si>
    <t>河北町</t>
  </si>
  <si>
    <t>矢本町</t>
  </si>
  <si>
    <t>雄勝町</t>
  </si>
  <si>
    <t>河南町</t>
  </si>
  <si>
    <t>桃生町</t>
  </si>
  <si>
    <t>鳴瀬町</t>
  </si>
  <si>
    <t>北上町</t>
  </si>
  <si>
    <t>女川町</t>
  </si>
  <si>
    <t>牡鹿町</t>
  </si>
  <si>
    <t>志津川町</t>
  </si>
  <si>
    <t>津山町</t>
  </si>
  <si>
    <t>本吉町</t>
  </si>
  <si>
    <t>唐桑町</t>
  </si>
  <si>
    <t>歌津町</t>
  </si>
  <si>
    <t>県 計</t>
  </si>
  <si>
    <t>広域圏別､性別人口</t>
  </si>
  <si>
    <t>仙台都市圏</t>
  </si>
  <si>
    <t>仙南地域</t>
  </si>
  <si>
    <t>大崎地域</t>
  </si>
  <si>
    <t>栗原地域</t>
  </si>
  <si>
    <t>登米地域</t>
  </si>
  <si>
    <t>石巻地域</t>
  </si>
  <si>
    <t>気仙沼本吉地域</t>
  </si>
  <si>
    <t>県合計</t>
  </si>
  <si>
    <t>　男</t>
  </si>
  <si>
    <t>多賀城市</t>
  </si>
  <si>
    <t>加美町</t>
    <rPh sb="0" eb="3">
      <t>カミマチ</t>
    </rPh>
    <phoneticPr fontId="1"/>
  </si>
  <si>
    <t>平成７年国勢調査人口及び世帯数(外国人含む)</t>
    <rPh sb="16" eb="19">
      <t>ガイコクジン</t>
    </rPh>
    <rPh sb="19" eb="20">
      <t>フク</t>
    </rPh>
    <phoneticPr fontId="3"/>
  </si>
  <si>
    <t>統計課ホームページへ</t>
    <phoneticPr fontId="1"/>
  </si>
  <si>
    <t>男(国調H2.10.1)</t>
    <rPh sb="0" eb="1">
      <t>オトコ</t>
    </rPh>
    <rPh sb="2" eb="4">
      <t>コクチョウ</t>
    </rPh>
    <phoneticPr fontId="1"/>
  </si>
  <si>
    <t>女(国調H2.10.1)</t>
    <rPh sb="0" eb="1">
      <t>オンナ</t>
    </rPh>
    <rPh sb="2" eb="4">
      <t>コクチョウ</t>
    </rPh>
    <phoneticPr fontId="1"/>
  </si>
  <si>
    <t>男H7.10.1</t>
    <rPh sb="0" eb="1">
      <t>オトコ</t>
    </rPh>
    <phoneticPr fontId="1"/>
  </si>
  <si>
    <t>女H7.10.1</t>
    <rPh sb="0" eb="1">
      <t>オンナ</t>
    </rPh>
    <phoneticPr fontId="1"/>
  </si>
  <si>
    <t>市町村名</t>
    <phoneticPr fontId="1"/>
  </si>
  <si>
    <t>男H11.10.1</t>
    <phoneticPr fontId="1"/>
  </si>
  <si>
    <t>女H11.10.1</t>
    <phoneticPr fontId="1"/>
  </si>
  <si>
    <t>市部計(現区域)</t>
    <rPh sb="4" eb="5">
      <t>ゲン</t>
    </rPh>
    <rPh sb="5" eb="7">
      <t>クイキ</t>
    </rPh>
    <phoneticPr fontId="1"/>
  </si>
  <si>
    <t>郡部計(現区域)</t>
    <rPh sb="4" eb="5">
      <t>ゲン</t>
    </rPh>
    <rPh sb="5" eb="7">
      <t>クイキ</t>
    </rPh>
    <phoneticPr fontId="1"/>
  </si>
  <si>
    <t>市部計(旧区域)</t>
    <rPh sb="4" eb="5">
      <t>キュウ</t>
    </rPh>
    <rPh sb="5" eb="7">
      <t>クイキ</t>
    </rPh>
    <phoneticPr fontId="1"/>
  </si>
  <si>
    <t>郡部計(旧区域)</t>
    <rPh sb="4" eb="5">
      <t>キュウ</t>
    </rPh>
    <rPh sb="5" eb="7">
      <t>キュウクイキ</t>
    </rPh>
    <phoneticPr fontId="1"/>
  </si>
  <si>
    <t>青葉区(旧宮城町)</t>
    <rPh sb="4" eb="5">
      <t>キュウ</t>
    </rPh>
    <rPh sb="5" eb="7">
      <t>ミヤギ</t>
    </rPh>
    <rPh sb="7" eb="8">
      <t>マチ</t>
    </rPh>
    <phoneticPr fontId="1"/>
  </si>
  <si>
    <t>太白区(旧秋保町)</t>
    <rPh sb="4" eb="5">
      <t>キュウ</t>
    </rPh>
    <rPh sb="5" eb="7">
      <t>アキウ</t>
    </rPh>
    <rPh sb="7" eb="8">
      <t>マチ</t>
    </rPh>
    <phoneticPr fontId="1"/>
  </si>
  <si>
    <t>泉区(旧泉町)</t>
    <rPh sb="3" eb="4">
      <t>キュウ</t>
    </rPh>
    <rPh sb="4" eb="5">
      <t>イズミシ</t>
    </rPh>
    <rPh sb="5" eb="6">
      <t>マチ</t>
    </rPh>
    <phoneticPr fontId="1"/>
  </si>
  <si>
    <t>稲井町</t>
    <rPh sb="0" eb="2">
      <t>イナイ</t>
    </rPh>
    <rPh sb="2" eb="3">
      <t>マチ</t>
    </rPh>
    <phoneticPr fontId="1"/>
  </si>
  <si>
    <t>稲井町S42.3.23編入</t>
    <rPh sb="0" eb="2">
      <t>イナイ</t>
    </rPh>
    <rPh sb="2" eb="3">
      <t>マチ</t>
    </rPh>
    <rPh sb="11" eb="13">
      <t>ヘンニュウ</t>
    </rPh>
    <phoneticPr fontId="1"/>
  </si>
  <si>
    <t>多賀城市(町)</t>
    <rPh sb="5" eb="6">
      <t>マチ</t>
    </rPh>
    <phoneticPr fontId="1"/>
  </si>
  <si>
    <t>岩沼市(町)</t>
    <rPh sb="4" eb="5">
      <t>マチ</t>
    </rPh>
    <phoneticPr fontId="1"/>
  </si>
  <si>
    <t>仙台市以外の人口</t>
    <rPh sb="0" eb="3">
      <t>センダイシ</t>
    </rPh>
    <rPh sb="3" eb="5">
      <t>イガイ</t>
    </rPh>
    <rPh sb="6" eb="8">
      <t>ジンコウ</t>
    </rPh>
    <phoneticPr fontId="1"/>
  </si>
  <si>
    <t>H17.10.1/南三陸町/志津川町+歌津町</t>
    <rPh sb="9" eb="13">
      <t>ミナミサンリクチョウ</t>
    </rPh>
    <rPh sb="14" eb="18">
      <t>シヅガワチョウ</t>
    </rPh>
    <rPh sb="19" eb="22">
      <t>ウタツチョウ</t>
    </rPh>
    <phoneticPr fontId="1"/>
  </si>
  <si>
    <t>H18.1.1/美里町/小牛田町+南郷町</t>
    <rPh sb="8" eb="11">
      <t>ミサトチョウ</t>
    </rPh>
    <rPh sb="12" eb="16">
      <t>コゴタチョウ</t>
    </rPh>
    <rPh sb="17" eb="20">
      <t>ナンゴウチョウ</t>
    </rPh>
    <phoneticPr fontId="1"/>
  </si>
  <si>
    <t>H18.3.31/気仙沼市/気仙沼市+唐桑町</t>
    <rPh sb="9" eb="13">
      <t>ケセンヌマシ</t>
    </rPh>
    <rPh sb="14" eb="18">
      <t>ケセンヌマシ</t>
    </rPh>
    <rPh sb="19" eb="22">
      <t>カラクワチョウ</t>
    </rPh>
    <phoneticPr fontId="1"/>
  </si>
  <si>
    <t>南三陸町</t>
    <rPh sb="0" eb="4">
      <t>ミナミサンリクチョウ</t>
    </rPh>
    <phoneticPr fontId="1"/>
  </si>
  <si>
    <t>美里町</t>
    <rPh sb="0" eb="3">
      <t>ミサトチョウ</t>
    </rPh>
    <phoneticPr fontId="1"/>
  </si>
  <si>
    <t>大崎市</t>
    <rPh sb="0" eb="2">
      <t>オオサキ</t>
    </rPh>
    <rPh sb="2" eb="3">
      <t>シ</t>
    </rPh>
    <phoneticPr fontId="1"/>
  </si>
  <si>
    <t>S42.4.1秋保町</t>
    <rPh sb="7" eb="9">
      <t>アキウ</t>
    </rPh>
    <rPh sb="9" eb="10">
      <t>チョウ</t>
    </rPh>
    <phoneticPr fontId="1"/>
  </si>
  <si>
    <t>S46.11.1泉市</t>
  </si>
  <si>
    <t>S38.11.3宮城町</t>
  </si>
  <si>
    <t>S62.11.1宮城町仙台市編入</t>
    <rPh sb="8" eb="10">
      <t>ミヤギ</t>
    </rPh>
    <rPh sb="10" eb="11">
      <t>マチ</t>
    </rPh>
    <rPh sb="11" eb="14">
      <t>センダイシ</t>
    </rPh>
    <rPh sb="14" eb="16">
      <t>ヘンニュウ</t>
    </rPh>
    <phoneticPr fontId="1"/>
  </si>
  <si>
    <t>S46.11.1市制施行(泉･多賀城･岩沼)</t>
  </si>
  <si>
    <t>塩竃市</t>
    <rPh sb="0" eb="3">
      <t>シオガマシ</t>
    </rPh>
    <phoneticPr fontId="1"/>
  </si>
  <si>
    <t>東松島市</t>
  </si>
  <si>
    <t>岩沼市</t>
  </si>
  <si>
    <t>青葉区</t>
    <phoneticPr fontId="1"/>
  </si>
  <si>
    <t>宮城町</t>
    <rPh sb="0" eb="2">
      <t>ミヤギ</t>
    </rPh>
    <rPh sb="2" eb="3">
      <t>マチ</t>
    </rPh>
    <phoneticPr fontId="1"/>
  </si>
  <si>
    <t>秋保町</t>
    <rPh sb="0" eb="2">
      <t>アキウ</t>
    </rPh>
    <rPh sb="2" eb="3">
      <t>マチ</t>
    </rPh>
    <phoneticPr fontId="1"/>
  </si>
  <si>
    <t>太白区</t>
    <phoneticPr fontId="1"/>
  </si>
  <si>
    <t>泉区</t>
    <phoneticPr fontId="1"/>
  </si>
  <si>
    <t>泉市</t>
    <rPh sb="0" eb="1">
      <t>イズミシ</t>
    </rPh>
    <rPh sb="1" eb="2">
      <t>シ</t>
    </rPh>
    <phoneticPr fontId="1"/>
  </si>
  <si>
    <t>仙台市</t>
    <phoneticPr fontId="1"/>
  </si>
  <si>
    <t>登米市</t>
    <phoneticPr fontId="1"/>
  </si>
  <si>
    <t>栗原市</t>
    <phoneticPr fontId="1"/>
  </si>
  <si>
    <t>H1.4.1仙台市政令市に</t>
    <rPh sb="6" eb="9">
      <t>センダイシ</t>
    </rPh>
    <rPh sb="9" eb="12">
      <t>セイレイシ</t>
    </rPh>
    <phoneticPr fontId="1"/>
  </si>
  <si>
    <t>県計(計算式)</t>
    <rPh sb="3" eb="5">
      <t>ケイサン</t>
    </rPh>
    <rPh sb="5" eb="6">
      <t>シキ</t>
    </rPh>
    <phoneticPr fontId="1"/>
  </si>
  <si>
    <t>市町村名＼年月日</t>
    <rPh sb="5" eb="8">
      <t>ネンガッピ</t>
    </rPh>
    <phoneticPr fontId="1"/>
  </si>
  <si>
    <t>青葉区</t>
  </si>
  <si>
    <t>太白区</t>
  </si>
  <si>
    <t>泉区</t>
  </si>
  <si>
    <t>登米市</t>
  </si>
  <si>
    <t>栗原市</t>
  </si>
  <si>
    <t>H21.9.1/気仙沼市/気仙沼市+本吉町</t>
    <rPh sb="8" eb="12">
      <t>ケセンヌマシ</t>
    </rPh>
    <rPh sb="13" eb="17">
      <t>ケセンヌマシ</t>
    </rPh>
    <rPh sb="18" eb="21">
      <t>モトヨシチョウ</t>
    </rPh>
    <phoneticPr fontId="1"/>
  </si>
  <si>
    <t>H17.4.1/東松島市/矢本町+鳴瀬町</t>
    <rPh sb="8" eb="12">
      <t>ヒガシマツシマシ</t>
    </rPh>
    <rPh sb="13" eb="14">
      <t>ヤ</t>
    </rPh>
    <rPh sb="14" eb="15">
      <t>モト</t>
    </rPh>
    <rPh sb="15" eb="16">
      <t>チョウ</t>
    </rPh>
    <rPh sb="17" eb="20">
      <t>ナルセチョウ</t>
    </rPh>
    <phoneticPr fontId="1"/>
  </si>
  <si>
    <t>H17.4.1/石巻市/石巻市+旧桃生郡+牡鹿郡(女川町以外)</t>
    <rPh sb="8" eb="10">
      <t>イシノマキ</t>
    </rPh>
    <rPh sb="10" eb="11">
      <t>シ</t>
    </rPh>
    <rPh sb="12" eb="15">
      <t>イシノマキシ</t>
    </rPh>
    <rPh sb="16" eb="17">
      <t>キュウ</t>
    </rPh>
    <rPh sb="17" eb="20">
      <t>モノウグン</t>
    </rPh>
    <rPh sb="21" eb="24">
      <t>オシカグン</t>
    </rPh>
    <rPh sb="25" eb="28">
      <t>オナガワチョウ</t>
    </rPh>
    <rPh sb="28" eb="30">
      <t>イガイ</t>
    </rPh>
    <phoneticPr fontId="1"/>
  </si>
  <si>
    <t>市計(現区域)</t>
    <rPh sb="3" eb="4">
      <t>ゲン</t>
    </rPh>
    <rPh sb="4" eb="6">
      <t>クイキ</t>
    </rPh>
    <phoneticPr fontId="1"/>
  </si>
  <si>
    <t>町村計(現区域)</t>
    <rPh sb="0" eb="2">
      <t>チョウソン</t>
    </rPh>
    <rPh sb="4" eb="5">
      <t>ゲン</t>
    </rPh>
    <rPh sb="5" eb="7">
      <t>クイキ</t>
    </rPh>
    <phoneticPr fontId="1"/>
  </si>
  <si>
    <t>S63.3.1泉市･秋保町仙台市編入</t>
    <rPh sb="7" eb="8">
      <t>イズミ</t>
    </rPh>
    <rPh sb="8" eb="9">
      <t>シ</t>
    </rPh>
    <rPh sb="10" eb="13">
      <t>アキウマチ</t>
    </rPh>
    <phoneticPr fontId="1"/>
  </si>
  <si>
    <t>市計(旧区域)</t>
    <rPh sb="3" eb="4">
      <t>キュウ</t>
    </rPh>
    <rPh sb="4" eb="6">
      <t>クイキ</t>
    </rPh>
    <phoneticPr fontId="1"/>
  </si>
  <si>
    <t>町村計(旧区域)</t>
    <rPh sb="0" eb="2">
      <t>チョウソン</t>
    </rPh>
    <rPh sb="4" eb="5">
      <t>キュウ</t>
    </rPh>
    <rPh sb="5" eb="7">
      <t>キュウクイキ</t>
    </rPh>
    <phoneticPr fontId="1"/>
  </si>
  <si>
    <t>　女</t>
  </si>
  <si>
    <t>H17.4.1/登米市/旧登米郡8町+本吉郡津山町</t>
    <rPh sb="8" eb="11">
      <t>トメシ</t>
    </rPh>
    <rPh sb="12" eb="13">
      <t>キュウ</t>
    </rPh>
    <rPh sb="13" eb="15">
      <t>トメ</t>
    </rPh>
    <rPh sb="15" eb="16">
      <t>グン</t>
    </rPh>
    <rPh sb="17" eb="18">
      <t>チョウ</t>
    </rPh>
    <rPh sb="19" eb="22">
      <t>モトヨシグン</t>
    </rPh>
    <rPh sb="22" eb="25">
      <t>ツヤマチョウ</t>
    </rPh>
    <phoneticPr fontId="1"/>
  </si>
  <si>
    <t>H17.4.1/栗原市/旧栗原郡10町</t>
    <rPh sb="8" eb="11">
      <t>クリハラシ</t>
    </rPh>
    <rPh sb="12" eb="13">
      <t>キュウ</t>
    </rPh>
    <rPh sb="13" eb="15">
      <t>クリハラ</t>
    </rPh>
    <rPh sb="15" eb="16">
      <t>グン</t>
    </rPh>
    <rPh sb="18" eb="19">
      <t>チョウ</t>
    </rPh>
    <phoneticPr fontId="1"/>
  </si>
  <si>
    <t>H18.3.31/大崎市/古川+松山+三本木+鹿島台+岩出山+鳴子+田尻</t>
    <rPh sb="9" eb="11">
      <t>オオサキ</t>
    </rPh>
    <rPh sb="11" eb="12">
      <t>シ</t>
    </rPh>
    <rPh sb="13" eb="15">
      <t>フルカワ</t>
    </rPh>
    <rPh sb="16" eb="18">
      <t>マツヤマ</t>
    </rPh>
    <rPh sb="19" eb="22">
      <t>サンボンギ</t>
    </rPh>
    <rPh sb="23" eb="26">
      <t>カシマダイ</t>
    </rPh>
    <rPh sb="27" eb="30">
      <t>イワデヤマ</t>
    </rPh>
    <rPh sb="31" eb="33">
      <t>ナルコ</t>
    </rPh>
    <rPh sb="34" eb="36">
      <t>タジリ</t>
    </rPh>
    <phoneticPr fontId="1"/>
  </si>
  <si>
    <t>H15.4.1加美町/中新田+小野田+宮崎</t>
    <rPh sb="7" eb="10">
      <t>カミマチ</t>
    </rPh>
    <rPh sb="11" eb="14">
      <t>ナカニイダ</t>
    </rPh>
    <rPh sb="15" eb="18">
      <t>オノダ</t>
    </rPh>
    <rPh sb="19" eb="21">
      <t>ミヤザキ</t>
    </rPh>
    <phoneticPr fontId="1"/>
  </si>
  <si>
    <t>合併前の市町村区分</t>
    <rPh sb="0" eb="2">
      <t>ガッペイ</t>
    </rPh>
    <rPh sb="2" eb="3">
      <t>マエ</t>
    </rPh>
    <rPh sb="4" eb="7">
      <t>シチョウソン</t>
    </rPh>
    <rPh sb="7" eb="9">
      <t>クブン</t>
    </rPh>
    <phoneticPr fontId="1"/>
  </si>
  <si>
    <t>04100</t>
    <phoneticPr fontId="1"/>
  </si>
  <si>
    <t>04101</t>
  </si>
  <si>
    <t>04102</t>
  </si>
  <si>
    <t>04103</t>
  </si>
  <si>
    <t>04104</t>
  </si>
  <si>
    <t>04105</t>
  </si>
  <si>
    <t>04202</t>
    <phoneticPr fontId="1"/>
  </si>
  <si>
    <t>04203</t>
    <phoneticPr fontId="1"/>
  </si>
  <si>
    <t>04215</t>
    <phoneticPr fontId="1"/>
  </si>
  <si>
    <t>04205</t>
    <phoneticPr fontId="1"/>
  </si>
  <si>
    <t>04206</t>
    <phoneticPr fontId="1"/>
  </si>
  <si>
    <t>04207</t>
    <phoneticPr fontId="1"/>
  </si>
  <si>
    <t>04208</t>
  </si>
  <si>
    <t>04209</t>
  </si>
  <si>
    <t>04210</t>
  </si>
  <si>
    <t>04211</t>
    <phoneticPr fontId="1"/>
  </si>
  <si>
    <t>04212</t>
    <phoneticPr fontId="1"/>
  </si>
  <si>
    <t>04213</t>
  </si>
  <si>
    <t>04214</t>
  </si>
  <si>
    <t>04301</t>
    <phoneticPr fontId="1"/>
  </si>
  <si>
    <t>04302</t>
  </si>
  <si>
    <t>04321</t>
    <phoneticPr fontId="1"/>
  </si>
  <si>
    <t>04322</t>
  </si>
  <si>
    <t>04323</t>
  </si>
  <si>
    <t>04324</t>
  </si>
  <si>
    <t>04341</t>
    <phoneticPr fontId="1"/>
  </si>
  <si>
    <t>04361</t>
    <phoneticPr fontId="1"/>
  </si>
  <si>
    <t>04362</t>
  </si>
  <si>
    <t>04401</t>
    <phoneticPr fontId="1"/>
  </si>
  <si>
    <t>04404</t>
    <phoneticPr fontId="1"/>
  </si>
  <si>
    <t>04406</t>
    <phoneticPr fontId="1"/>
  </si>
  <si>
    <t>04422</t>
  </si>
  <si>
    <t>04423</t>
  </si>
  <si>
    <t>04424</t>
  </si>
  <si>
    <t>04421</t>
    <phoneticPr fontId="1"/>
  </si>
  <si>
    <t>04445</t>
    <phoneticPr fontId="1"/>
  </si>
  <si>
    <t>04444</t>
    <phoneticPr fontId="1"/>
  </si>
  <si>
    <t>04501</t>
    <phoneticPr fontId="1"/>
  </si>
  <si>
    <t>04505</t>
    <phoneticPr fontId="1"/>
  </si>
  <si>
    <t>04581</t>
    <phoneticPr fontId="1"/>
  </si>
  <si>
    <t>04606</t>
    <phoneticPr fontId="1"/>
  </si>
  <si>
    <t>04201</t>
    <phoneticPr fontId="1"/>
  </si>
  <si>
    <t>04382</t>
    <phoneticPr fontId="1"/>
  </si>
  <si>
    <t>04405</t>
    <phoneticPr fontId="1"/>
  </si>
  <si>
    <t>04204</t>
    <phoneticPr fontId="1"/>
  </si>
  <si>
    <t>04441</t>
    <phoneticPr fontId="1"/>
  </si>
  <si>
    <t>04442</t>
  </si>
  <si>
    <t>04443</t>
  </si>
  <si>
    <t>04461</t>
    <phoneticPr fontId="1"/>
  </si>
  <si>
    <t>04462</t>
  </si>
  <si>
    <t>04463</t>
  </si>
  <si>
    <t>04481</t>
    <phoneticPr fontId="1"/>
  </si>
  <si>
    <t>04482</t>
  </si>
  <si>
    <t>04502</t>
    <phoneticPr fontId="1"/>
  </si>
  <si>
    <t>04503</t>
  </si>
  <si>
    <t>04504</t>
  </si>
  <si>
    <t>04522</t>
  </si>
  <si>
    <t>04523</t>
  </si>
  <si>
    <t>04524</t>
  </si>
  <si>
    <t>04525</t>
  </si>
  <si>
    <t>04526</t>
  </si>
  <si>
    <t>04527</t>
  </si>
  <si>
    <t>04528</t>
  </si>
  <si>
    <t>04529</t>
  </si>
  <si>
    <t>04521</t>
    <phoneticPr fontId="1"/>
  </si>
  <si>
    <t>04530</t>
  </si>
  <si>
    <t>04541</t>
    <phoneticPr fontId="1"/>
  </si>
  <si>
    <t>04542</t>
  </si>
  <si>
    <t>04543</t>
  </si>
  <si>
    <t>04544</t>
  </si>
  <si>
    <t>04545</t>
  </si>
  <si>
    <t>04546</t>
  </si>
  <si>
    <t>04547</t>
  </si>
  <si>
    <t>04548</t>
  </si>
  <si>
    <t>04561</t>
    <phoneticPr fontId="1"/>
  </si>
  <si>
    <t>04562</t>
  </si>
  <si>
    <t>04563</t>
  </si>
  <si>
    <t>04564</t>
  </si>
  <si>
    <t>04565</t>
  </si>
  <si>
    <t>04566</t>
  </si>
  <si>
    <t>04567</t>
  </si>
  <si>
    <t>04582</t>
    <phoneticPr fontId="1"/>
  </si>
  <si>
    <t>04601</t>
    <phoneticPr fontId="1"/>
  </si>
  <si>
    <t>04602</t>
  </si>
  <si>
    <t>04603</t>
  </si>
  <si>
    <t>04604</t>
  </si>
  <si>
    <t>04605</t>
  </si>
  <si>
    <t>県計(計算式/検算)</t>
    <rPh sb="3" eb="5">
      <t>ケイサン</t>
    </rPh>
    <rPh sb="5" eb="6">
      <t>シキ</t>
    </rPh>
    <rPh sb="7" eb="9">
      <t>ケンザン</t>
    </rPh>
    <phoneticPr fontId="1"/>
  </si>
  <si>
    <t>コード</t>
    <phoneticPr fontId="1"/>
  </si>
  <si>
    <t>S33.10.1市制施行(名取･角田)/S46.11.1市制施行(泉･多賀城･岩沼)</t>
    <rPh sb="8" eb="10">
      <t>シセイ</t>
    </rPh>
    <rPh sb="10" eb="12">
      <t>シコウ</t>
    </rPh>
    <rPh sb="13" eb="15">
      <t>ナト</t>
    </rPh>
    <rPh sb="16" eb="18">
      <t>カクダ</t>
    </rPh>
    <rPh sb="28" eb="30">
      <t>シセイ</t>
    </rPh>
    <rPh sb="30" eb="32">
      <t>シコウ</t>
    </rPh>
    <rPh sb="33" eb="34">
      <t>イズミ</t>
    </rPh>
    <rPh sb="35" eb="38">
      <t>タガジョウ</t>
    </rPh>
    <rPh sb="39" eb="41">
      <t>イワヌマ</t>
    </rPh>
    <phoneticPr fontId="1"/>
  </si>
  <si>
    <t>広域圏別</t>
    <phoneticPr fontId="1"/>
  </si>
  <si>
    <r>
      <t>住民基本台帳人口　</t>
    </r>
    <r>
      <rPr>
        <sz val="12"/>
        <rFont val="Meiryo UI"/>
        <family val="3"/>
        <charset val="128"/>
      </rPr>
      <t>(3月末/外国人を除く日本人人口)</t>
    </r>
    <rPh sb="0" eb="2">
      <t>ジュウミン</t>
    </rPh>
    <rPh sb="2" eb="4">
      <t>キホン</t>
    </rPh>
    <rPh sb="4" eb="6">
      <t>ダイチョウ</t>
    </rPh>
    <rPh sb="6" eb="8">
      <t>ジンコウ</t>
    </rPh>
    <rPh sb="11" eb="13">
      <t>ガツマツ</t>
    </rPh>
    <phoneticPr fontId="1"/>
  </si>
  <si>
    <t>空白は東日本大震災で報告できない市町</t>
    <rPh sb="0" eb="2">
      <t>クウハク</t>
    </rPh>
    <rPh sb="3" eb="4">
      <t>ヒガシ</t>
    </rPh>
    <rPh sb="4" eb="6">
      <t>ニホン</t>
    </rPh>
    <rPh sb="6" eb="9">
      <t>ダイシンサイ</t>
    </rPh>
    <rPh sb="10" eb="12">
      <t>ホウコク</t>
    </rPh>
    <rPh sb="16" eb="18">
      <t>シチョウ</t>
    </rPh>
    <phoneticPr fontId="1"/>
  </si>
  <si>
    <t>住民基本台帳年報(統計課)</t>
    <rPh sb="9" eb="11">
      <t>トウケイ</t>
    </rPh>
    <rPh sb="11" eb="12">
      <t>カ</t>
    </rPh>
    <phoneticPr fontId="1"/>
  </si>
  <si>
    <t>住民基本台帳年報(市町村課)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</si>
</sst>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;&quot;△ &quot;0"/>
    <numFmt numFmtId="177" formatCode="&quot;(&quot;0&quot;)&quot;"/>
    <numFmt numFmtId="178" formatCode="0_);[Red]\(0\)"/>
  </numFmts>
  <fonts count="23" x14ac:knownFonts="1">
    <font>
      <sz val="14"/>
      <name val="Terminal"/>
      <charset val="128"/>
    </font>
    <font>
      <sz val="7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Meiryo UI"/>
      <family val="3"/>
      <charset val="128"/>
    </font>
    <font>
      <b/>
      <sz val="9"/>
      <color indexed="12"/>
      <name val="Meiryo UI"/>
      <family val="3"/>
      <charset val="128"/>
    </font>
    <font>
      <u/>
      <sz val="9"/>
      <color indexed="12"/>
      <name val="Meiryo UI"/>
      <family val="3"/>
      <charset val="128"/>
    </font>
    <font>
      <sz val="8"/>
      <name val="Meiryo UI"/>
      <family val="3"/>
      <charset val="128"/>
    </font>
    <font>
      <sz val="8"/>
      <color indexed="10"/>
      <name val="Meiryo UI"/>
      <family val="3"/>
      <charset val="128"/>
    </font>
    <font>
      <sz val="7"/>
      <name val="Meiryo UI"/>
      <family val="3"/>
      <charset val="128"/>
    </font>
    <font>
      <b/>
      <sz val="8"/>
      <name val="Meiryo UI"/>
      <family val="3"/>
      <charset val="128"/>
    </font>
    <font>
      <sz val="9"/>
      <color indexed="14"/>
      <name val="Meiryo UI"/>
      <family val="3"/>
      <charset val="128"/>
    </font>
    <font>
      <sz val="9"/>
      <color indexed="18"/>
      <name val="Meiryo UI"/>
      <family val="3"/>
      <charset val="128"/>
    </font>
    <font>
      <i/>
      <sz val="9"/>
      <name val="Meiryo UI"/>
      <family val="3"/>
      <charset val="128"/>
    </font>
    <font>
      <sz val="11"/>
      <name val="Meiryo UI"/>
      <family val="3"/>
      <charset val="128"/>
    </font>
    <font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sz val="11"/>
      <name val="Meiryo UI"/>
      <family val="3"/>
      <charset val="128"/>
    </font>
    <font>
      <b/>
      <sz val="10"/>
      <name val="Meiryo UI"/>
      <family val="3"/>
      <charset val="128"/>
    </font>
    <font>
      <b/>
      <sz val="7"/>
      <name val="Meiryo UI"/>
      <family val="3"/>
      <charset val="128"/>
    </font>
    <font>
      <b/>
      <sz val="9"/>
      <name val="Meiryo UI"/>
      <family val="3"/>
      <charset val="128"/>
    </font>
    <font>
      <u/>
      <sz val="8"/>
      <color indexed="40"/>
      <name val="Meiryo UI"/>
      <family val="3"/>
      <charset val="128"/>
    </font>
    <font>
      <strike/>
      <sz val="8"/>
      <color indexed="10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64">
    <xf numFmtId="0" fontId="0" fillId="0" borderId="0" xfId="0"/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178" fontId="4" fillId="0" borderId="0" xfId="0" applyNumberFormat="1" applyFont="1" applyAlignment="1">
      <alignment vertical="center"/>
    </xf>
    <xf numFmtId="0" fontId="4" fillId="0" borderId="0" xfId="0" applyFont="1"/>
    <xf numFmtId="0" fontId="7" fillId="0" borderId="0" xfId="0" applyFont="1" applyAlignment="1">
      <alignment vertical="center"/>
    </xf>
    <xf numFmtId="0" fontId="7" fillId="0" borderId="0" xfId="0" quotePrefix="1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9" fillId="0" borderId="0" xfId="0" applyFont="1" applyAlignment="1" applyProtection="1">
      <alignment horizontal="left" vertical="center"/>
      <protection locked="0"/>
    </xf>
    <xf numFmtId="178" fontId="10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 shrinkToFit="1"/>
    </xf>
    <xf numFmtId="0" fontId="4" fillId="0" borderId="0" xfId="0" applyFont="1" applyAlignment="1" applyProtection="1">
      <alignment vertical="center" shrinkToFit="1"/>
      <protection locked="0"/>
    </xf>
    <xf numFmtId="0" fontId="9" fillId="0" borderId="0" xfId="0" applyFont="1" applyAlignment="1">
      <alignment vertical="center" shrinkToFit="1"/>
    </xf>
    <xf numFmtId="0" fontId="9" fillId="0" borderId="0" xfId="0" applyFont="1" applyAlignment="1" applyProtection="1">
      <alignment vertical="center" shrinkToFit="1"/>
      <protection locked="0"/>
    </xf>
    <xf numFmtId="0" fontId="7" fillId="0" borderId="0" xfId="0" applyFont="1" applyAlignment="1">
      <alignment vertical="center" shrinkToFit="1"/>
    </xf>
    <xf numFmtId="0" fontId="14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>
      <alignment horizontal="right" shrinkToFit="1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right"/>
    </xf>
    <xf numFmtId="178" fontId="10" fillId="0" borderId="0" xfId="0" applyNumberFormat="1" applyFont="1" applyAlignment="1">
      <alignment vertical="center"/>
    </xf>
    <xf numFmtId="178" fontId="7" fillId="0" borderId="0" xfId="0" applyNumberFormat="1" applyFont="1" applyAlignment="1">
      <alignment vertical="center"/>
    </xf>
    <xf numFmtId="178" fontId="7" fillId="0" borderId="0" xfId="0" applyNumberFormat="1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 vertical="center" shrinkToFit="1"/>
    </xf>
    <xf numFmtId="0" fontId="7" fillId="0" borderId="0" xfId="0" applyFont="1" applyAlignment="1" applyProtection="1">
      <alignment vertical="center" shrinkToFit="1"/>
      <protection locked="0"/>
    </xf>
    <xf numFmtId="0" fontId="7" fillId="2" borderId="0" xfId="0" applyFont="1" applyFill="1" applyAlignment="1">
      <alignment vertical="center"/>
    </xf>
    <xf numFmtId="0" fontId="9" fillId="2" borderId="0" xfId="0" applyFont="1" applyFill="1" applyAlignment="1">
      <alignment vertical="center" shrinkToFit="1"/>
    </xf>
    <xf numFmtId="0" fontId="4" fillId="2" borderId="0" xfId="0" applyFont="1" applyFill="1" applyAlignment="1">
      <alignment vertical="center" shrinkToFit="1"/>
    </xf>
    <xf numFmtId="0" fontId="9" fillId="2" borderId="0" xfId="0" applyFont="1" applyFill="1" applyAlignment="1" applyProtection="1">
      <alignment vertical="center" shrinkToFit="1"/>
      <protection locked="0"/>
    </xf>
    <xf numFmtId="0" fontId="4" fillId="2" borderId="0" xfId="0" applyFont="1" applyFill="1" applyAlignment="1">
      <alignment vertical="center"/>
    </xf>
    <xf numFmtId="0" fontId="4" fillId="3" borderId="1" xfId="0" applyFont="1" applyFill="1" applyBorder="1" applyAlignment="1" applyProtection="1">
      <alignment vertical="center" shrinkToFit="1"/>
      <protection locked="0"/>
    </xf>
    <xf numFmtId="176" fontId="4" fillId="3" borderId="1" xfId="0" applyNumberFormat="1" applyFont="1" applyFill="1" applyBorder="1" applyAlignment="1" applyProtection="1">
      <alignment vertical="center" shrinkToFit="1"/>
      <protection locked="0"/>
    </xf>
    <xf numFmtId="176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vertical="center" shrinkToFit="1"/>
    </xf>
    <xf numFmtId="0" fontId="4" fillId="0" borderId="1" xfId="0" applyFont="1" applyBorder="1" applyAlignment="1">
      <alignment vertical="center" shrinkToFit="1"/>
    </xf>
    <xf numFmtId="176" fontId="4" fillId="0" borderId="1" xfId="0" applyNumberFormat="1" applyFont="1" applyBorder="1" applyAlignment="1" applyProtection="1">
      <alignment vertical="center"/>
      <protection locked="0"/>
    </xf>
    <xf numFmtId="176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176" fontId="4" fillId="0" borderId="1" xfId="0" applyNumberFormat="1" applyFont="1" applyBorder="1" applyAlignment="1" applyProtection="1">
      <alignment horizontal="right" vertical="center"/>
      <protection locked="0"/>
    </xf>
    <xf numFmtId="176" fontId="4" fillId="3" borderId="1" xfId="0" applyNumberFormat="1" applyFont="1" applyFill="1" applyBorder="1" applyAlignment="1">
      <alignment vertical="center" shrinkToFit="1"/>
    </xf>
    <xf numFmtId="176" fontId="13" fillId="0" borderId="1" xfId="0" applyNumberFormat="1" applyFont="1" applyBorder="1" applyAlignment="1" applyProtection="1">
      <alignment horizontal="right" vertical="center"/>
      <protection locked="0"/>
    </xf>
    <xf numFmtId="177" fontId="7" fillId="0" borderId="1" xfId="0" applyNumberFormat="1" applyFont="1" applyBorder="1" applyAlignment="1" applyProtection="1">
      <alignment vertical="center" shrinkToFit="1"/>
      <protection locked="0"/>
    </xf>
    <xf numFmtId="0" fontId="4" fillId="0" borderId="1" xfId="0" applyFont="1" applyBorder="1" applyAlignment="1" applyProtection="1">
      <alignment vertical="center" shrinkToFit="1"/>
      <protection locked="0"/>
    </xf>
    <xf numFmtId="176" fontId="13" fillId="0" borderId="1" xfId="0" applyNumberFormat="1" applyFont="1" applyBorder="1" applyAlignment="1" applyProtection="1">
      <alignment vertical="center" shrinkToFit="1"/>
      <protection locked="0"/>
    </xf>
    <xf numFmtId="176" fontId="4" fillId="0" borderId="1" xfId="0" applyNumberFormat="1" applyFont="1" applyBorder="1" applyAlignment="1" applyProtection="1">
      <alignment vertical="center" shrinkToFit="1"/>
      <protection locked="0"/>
    </xf>
    <xf numFmtId="0" fontId="7" fillId="0" borderId="1" xfId="0" applyFont="1" applyBorder="1" applyAlignment="1" applyProtection="1">
      <alignment vertical="center" shrinkToFit="1"/>
      <protection locked="0"/>
    </xf>
    <xf numFmtId="177" fontId="7" fillId="0" borderId="1" xfId="0" applyNumberFormat="1" applyFont="1" applyBorder="1" applyAlignment="1" applyProtection="1">
      <alignment vertical="center"/>
      <protection locked="0"/>
    </xf>
    <xf numFmtId="176" fontId="13" fillId="2" borderId="1" xfId="0" applyNumberFormat="1" applyFont="1" applyFill="1" applyBorder="1" applyAlignment="1" applyProtection="1">
      <alignment horizontal="right" vertical="center"/>
      <protection locked="0"/>
    </xf>
    <xf numFmtId="0" fontId="7" fillId="2" borderId="1" xfId="0" applyFont="1" applyFill="1" applyBorder="1" applyAlignment="1" applyProtection="1">
      <alignment vertical="center" shrinkToFit="1"/>
      <protection locked="0"/>
    </xf>
    <xf numFmtId="0" fontId="4" fillId="2" borderId="1" xfId="0" applyFont="1" applyFill="1" applyBorder="1" applyAlignment="1" applyProtection="1">
      <alignment vertical="center" shrinkToFit="1"/>
      <protection locked="0"/>
    </xf>
    <xf numFmtId="0" fontId="13" fillId="2" borderId="1" xfId="0" applyFont="1" applyFill="1" applyBorder="1" applyAlignment="1" applyProtection="1">
      <alignment vertical="center" shrinkToFit="1"/>
      <protection locked="0"/>
    </xf>
    <xf numFmtId="176" fontId="13" fillId="2" borderId="1" xfId="0" applyNumberFormat="1" applyFont="1" applyFill="1" applyBorder="1" applyAlignment="1" applyProtection="1">
      <alignment vertical="center" shrinkToFit="1"/>
      <protection locked="0"/>
    </xf>
    <xf numFmtId="176" fontId="4" fillId="2" borderId="1" xfId="0" applyNumberFormat="1" applyFont="1" applyFill="1" applyBorder="1" applyAlignment="1" applyProtection="1">
      <alignment vertical="center" shrinkToFit="1"/>
      <protection locked="0"/>
    </xf>
    <xf numFmtId="176" fontId="4" fillId="2" borderId="1" xfId="0" applyNumberFormat="1" applyFont="1" applyFill="1" applyBorder="1" applyAlignment="1">
      <alignment vertical="center" shrinkToFit="1"/>
    </xf>
    <xf numFmtId="176" fontId="13" fillId="2" borderId="1" xfId="0" applyNumberFormat="1" applyFont="1" applyFill="1" applyBorder="1" applyAlignment="1" applyProtection="1">
      <alignment horizontal="left" vertical="center"/>
      <protection locked="0"/>
    </xf>
    <xf numFmtId="176" fontId="4" fillId="2" borderId="1" xfId="0" applyNumberFormat="1" applyFont="1" applyFill="1" applyBorder="1" applyAlignment="1" applyProtection="1">
      <alignment horizontal="right" vertical="center"/>
      <protection locked="0"/>
    </xf>
    <xf numFmtId="176" fontId="4" fillId="2" borderId="1" xfId="0" applyNumberFormat="1" applyFont="1" applyFill="1" applyBorder="1" applyAlignment="1" applyProtection="1">
      <alignment horizontal="left" vertical="center"/>
      <protection locked="0"/>
    </xf>
    <xf numFmtId="0" fontId="4" fillId="3" borderId="1" xfId="0" applyFont="1" applyFill="1" applyBorder="1" applyAlignment="1" applyProtection="1">
      <alignment horizontal="right" vertical="center"/>
      <protection locked="0"/>
    </xf>
    <xf numFmtId="1" fontId="4" fillId="3" borderId="1" xfId="0" applyNumberFormat="1" applyFont="1" applyFill="1" applyBorder="1" applyAlignment="1">
      <alignment vertical="center" shrinkToFit="1"/>
    </xf>
    <xf numFmtId="0" fontId="4" fillId="3" borderId="1" xfId="0" applyFont="1" applyFill="1" applyBorder="1" applyAlignment="1">
      <alignment vertical="center" shrinkToFit="1"/>
    </xf>
    <xf numFmtId="176" fontId="4" fillId="0" borderId="1" xfId="0" applyNumberFormat="1" applyFont="1" applyBorder="1" applyAlignment="1" applyProtection="1">
      <alignment horizontal="left" vertical="center"/>
      <protection locked="0"/>
    </xf>
    <xf numFmtId="176" fontId="4" fillId="0" borderId="2" xfId="0" applyNumberFormat="1" applyFont="1" applyBorder="1" applyAlignment="1" applyProtection="1">
      <alignment vertical="center"/>
      <protection locked="0"/>
    </xf>
    <xf numFmtId="176" fontId="4" fillId="0" borderId="2" xfId="0" applyNumberFormat="1" applyFont="1" applyBorder="1" applyAlignment="1" applyProtection="1">
      <alignment horizontal="right" vertical="center"/>
      <protection locked="0"/>
    </xf>
    <xf numFmtId="176" fontId="4" fillId="0" borderId="2" xfId="0" applyNumberFormat="1" applyFont="1" applyBorder="1" applyAlignment="1" applyProtection="1">
      <alignment vertical="center" shrinkToFit="1"/>
      <protection locked="0"/>
    </xf>
    <xf numFmtId="176" fontId="4" fillId="0" borderId="2" xfId="0" applyNumberFormat="1" applyFont="1" applyBorder="1" applyAlignment="1">
      <alignment vertical="center" shrinkToFit="1"/>
    </xf>
    <xf numFmtId="176" fontId="4" fillId="0" borderId="2" xfId="0" applyNumberFormat="1" applyFont="1" applyBorder="1" applyAlignment="1" applyProtection="1">
      <alignment horizontal="left" vertical="center"/>
      <protection locked="0"/>
    </xf>
    <xf numFmtId="176" fontId="4" fillId="0" borderId="0" xfId="0" applyNumberFormat="1" applyFont="1" applyAlignment="1" applyProtection="1">
      <alignment vertical="center"/>
      <protection locked="0"/>
    </xf>
    <xf numFmtId="176" fontId="4" fillId="0" borderId="0" xfId="0" applyNumberFormat="1" applyFont="1" applyAlignment="1" applyProtection="1">
      <alignment horizontal="right" vertical="center"/>
      <protection locked="0"/>
    </xf>
    <xf numFmtId="176" fontId="4" fillId="0" borderId="0" xfId="0" applyNumberFormat="1" applyFont="1" applyAlignment="1">
      <alignment vertical="center"/>
    </xf>
    <xf numFmtId="176" fontId="4" fillId="0" borderId="0" xfId="0" applyNumberFormat="1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176" fontId="4" fillId="0" borderId="3" xfId="0" applyNumberFormat="1" applyFont="1" applyBorder="1" applyAlignment="1" applyProtection="1">
      <alignment vertical="center"/>
      <protection locked="0"/>
    </xf>
    <xf numFmtId="176" fontId="4" fillId="0" borderId="3" xfId="0" applyNumberFormat="1" applyFont="1" applyBorder="1" applyAlignment="1" applyProtection="1">
      <alignment horizontal="right" vertical="center"/>
      <protection locked="0"/>
    </xf>
    <xf numFmtId="176" fontId="4" fillId="0" borderId="3" xfId="0" applyNumberFormat="1" applyFont="1" applyBorder="1" applyAlignment="1">
      <alignment vertical="center"/>
    </xf>
    <xf numFmtId="176" fontId="4" fillId="0" borderId="3" xfId="0" applyNumberFormat="1" applyFont="1" applyBorder="1" applyAlignment="1" applyProtection="1">
      <alignment horizontal="left" vertical="center"/>
      <protection locked="0"/>
    </xf>
    <xf numFmtId="176" fontId="7" fillId="2" borderId="1" xfId="0" applyNumberFormat="1" applyFont="1" applyFill="1" applyBorder="1" applyAlignment="1" applyProtection="1">
      <alignment vertical="center" shrinkToFit="1"/>
      <protection locked="0"/>
    </xf>
    <xf numFmtId="176" fontId="7" fillId="3" borderId="1" xfId="0" applyNumberFormat="1" applyFont="1" applyFill="1" applyBorder="1" applyAlignment="1" applyProtection="1">
      <alignment vertical="center" shrinkToFit="1"/>
      <protection locked="0"/>
    </xf>
    <xf numFmtId="177" fontId="4" fillId="0" borderId="1" xfId="0" applyNumberFormat="1" applyFont="1" applyBorder="1" applyAlignment="1" applyProtection="1">
      <alignment vertical="center" shrinkToFit="1"/>
      <protection locked="0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5" fillId="0" borderId="0" xfId="0" applyFont="1"/>
    <xf numFmtId="0" fontId="6" fillId="0" borderId="0" xfId="1" applyFont="1" applyBorder="1" applyAlignment="1" applyProtection="1"/>
    <xf numFmtId="176" fontId="13" fillId="0" borderId="1" xfId="0" applyNumberFormat="1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7" fillId="0" borderId="1" xfId="0" applyFont="1" applyBorder="1" applyAlignment="1">
      <alignment vertical="center" shrinkToFit="1"/>
    </xf>
    <xf numFmtId="0" fontId="7" fillId="0" borderId="1" xfId="0" applyFont="1" applyBorder="1" applyAlignment="1">
      <alignment horizontal="right" shrinkToFit="1"/>
    </xf>
    <xf numFmtId="0" fontId="12" fillId="0" borderId="1" xfId="0" applyFont="1" applyBorder="1" applyAlignment="1">
      <alignment vertical="center" shrinkToFit="1"/>
    </xf>
    <xf numFmtId="0" fontId="12" fillId="3" borderId="1" xfId="0" applyFont="1" applyFill="1" applyBorder="1" applyAlignment="1">
      <alignment vertical="center" shrinkToFit="1"/>
    </xf>
    <xf numFmtId="177" fontId="7" fillId="3" borderId="1" xfId="0" applyNumberFormat="1" applyFont="1" applyFill="1" applyBorder="1" applyAlignment="1" applyProtection="1">
      <alignment vertical="center" shrinkToFit="1"/>
      <protection locked="0"/>
    </xf>
    <xf numFmtId="176" fontId="13" fillId="3" borderId="1" xfId="0" applyNumberFormat="1" applyFont="1" applyFill="1" applyBorder="1" applyAlignment="1" applyProtection="1">
      <alignment vertical="center" shrinkToFit="1"/>
      <protection locked="0"/>
    </xf>
    <xf numFmtId="177" fontId="7" fillId="2" borderId="1" xfId="0" applyNumberFormat="1" applyFont="1" applyFill="1" applyBorder="1" applyAlignment="1" applyProtection="1">
      <alignment vertical="center" shrinkToFit="1"/>
      <protection locked="0"/>
    </xf>
    <xf numFmtId="0" fontId="4" fillId="2" borderId="1" xfId="0" applyFont="1" applyFill="1" applyBorder="1" applyAlignment="1">
      <alignment vertical="center" shrinkToFit="1"/>
    </xf>
    <xf numFmtId="178" fontId="10" fillId="0" borderId="1" xfId="0" applyNumberFormat="1" applyFont="1" applyBorder="1" applyAlignment="1">
      <alignment vertical="center" shrinkToFit="1"/>
    </xf>
    <xf numFmtId="178" fontId="10" fillId="0" borderId="1" xfId="0" applyNumberFormat="1" applyFont="1" applyBorder="1" applyAlignment="1">
      <alignment horizontal="left" vertical="center" shrinkToFit="1"/>
    </xf>
    <xf numFmtId="178" fontId="7" fillId="0" borderId="1" xfId="0" applyNumberFormat="1" applyFont="1" applyBorder="1" applyAlignment="1">
      <alignment vertical="center" shrinkToFit="1"/>
    </xf>
    <xf numFmtId="178" fontId="7" fillId="0" borderId="1" xfId="0" applyNumberFormat="1" applyFont="1" applyBorder="1" applyAlignment="1">
      <alignment horizontal="center" vertical="center" shrinkToFit="1"/>
    </xf>
    <xf numFmtId="178" fontId="4" fillId="0" borderId="1" xfId="0" applyNumberFormat="1" applyFont="1" applyBorder="1" applyAlignment="1">
      <alignment vertical="center" shrinkToFit="1"/>
    </xf>
    <xf numFmtId="178" fontId="11" fillId="3" borderId="1" xfId="0" applyNumberFormat="1" applyFont="1" applyFill="1" applyBorder="1" applyAlignment="1">
      <alignment vertical="center" shrinkToFit="1"/>
    </xf>
    <xf numFmtId="178" fontId="4" fillId="3" borderId="1" xfId="0" applyNumberFormat="1" applyFont="1" applyFill="1" applyBorder="1" applyAlignment="1">
      <alignment vertical="center" shrinkToFit="1"/>
    </xf>
    <xf numFmtId="178" fontId="4" fillId="0" borderId="1" xfId="0" applyNumberFormat="1" applyFont="1" applyBorder="1" applyAlignment="1">
      <alignment vertical="center"/>
    </xf>
    <xf numFmtId="178" fontId="4" fillId="2" borderId="1" xfId="0" applyNumberFormat="1" applyFont="1" applyFill="1" applyBorder="1" applyAlignment="1">
      <alignment vertical="center" shrinkToFit="1"/>
    </xf>
    <xf numFmtId="0" fontId="7" fillId="0" borderId="1" xfId="0" applyFont="1" applyBorder="1" applyAlignment="1" applyProtection="1">
      <alignment horizontal="left" vertical="center" shrinkToFit="1"/>
      <protection locked="0"/>
    </xf>
    <xf numFmtId="0" fontId="7" fillId="0" borderId="1" xfId="0" applyFont="1" applyBorder="1" applyAlignment="1">
      <alignment shrinkToFit="1"/>
    </xf>
    <xf numFmtId="176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 applyProtection="1">
      <alignment horizontal="right" vertical="center"/>
      <protection locked="0"/>
    </xf>
    <xf numFmtId="0" fontId="4" fillId="3" borderId="1" xfId="0" applyFont="1" applyFill="1" applyBorder="1" applyAlignment="1">
      <alignment horizontal="right" vertical="center"/>
    </xf>
    <xf numFmtId="176" fontId="7" fillId="0" borderId="1" xfId="0" applyNumberFormat="1" applyFont="1" applyBorder="1" applyAlignment="1" applyProtection="1">
      <alignment horizontal="right" vertical="center"/>
      <protection locked="0"/>
    </xf>
    <xf numFmtId="0" fontId="9" fillId="3" borderId="0" xfId="0" applyFont="1" applyFill="1" applyAlignment="1">
      <alignment vertical="center" shrinkToFit="1"/>
    </xf>
    <xf numFmtId="0" fontId="16" fillId="0" borderId="0" xfId="0" applyFont="1" applyAlignment="1" applyProtection="1">
      <alignment horizontal="left" vertical="center"/>
      <protection locked="0"/>
    </xf>
    <xf numFmtId="176" fontId="17" fillId="0" borderId="0" xfId="0" applyNumberFormat="1" applyFont="1" applyAlignment="1" applyProtection="1">
      <alignment vertical="center"/>
      <protection locked="0"/>
    </xf>
    <xf numFmtId="176" fontId="4" fillId="0" borderId="1" xfId="0" quotePrefix="1" applyNumberFormat="1" applyFont="1" applyBorder="1" applyAlignment="1" applyProtection="1">
      <alignment horizontal="center" vertical="center"/>
      <protection locked="0"/>
    </xf>
    <xf numFmtId="176" fontId="4" fillId="0" borderId="1" xfId="0" applyNumberFormat="1" applyFont="1" applyBorder="1" applyAlignment="1" applyProtection="1">
      <alignment horizontal="center" vertical="center"/>
      <protection locked="0"/>
    </xf>
    <xf numFmtId="176" fontId="4" fillId="2" borderId="1" xfId="0" applyNumberFormat="1" applyFont="1" applyFill="1" applyBorder="1" applyAlignment="1" applyProtection="1">
      <alignment horizontal="center" vertical="center"/>
      <protection locked="0"/>
    </xf>
    <xf numFmtId="176" fontId="4" fillId="2" borderId="1" xfId="0" quotePrefix="1" applyNumberFormat="1" applyFont="1" applyFill="1" applyBorder="1" applyAlignment="1" applyProtection="1">
      <alignment horizontal="center" vertical="center"/>
      <protection locked="0"/>
    </xf>
    <xf numFmtId="176" fontId="7" fillId="0" borderId="1" xfId="0" applyNumberFormat="1" applyFont="1" applyBorder="1" applyAlignment="1">
      <alignment horizontal="center" vertical="center"/>
    </xf>
    <xf numFmtId="0" fontId="18" fillId="0" borderId="0" xfId="0" applyFont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7" fillId="0" borderId="0" xfId="0" applyFont="1" applyProtection="1">
      <protection locked="0"/>
    </xf>
    <xf numFmtId="176" fontId="4" fillId="0" borderId="4" xfId="0" applyNumberFormat="1" applyFont="1" applyBorder="1" applyAlignment="1" applyProtection="1">
      <alignment horizontal="right" vertical="center"/>
      <protection locked="0"/>
    </xf>
    <xf numFmtId="176" fontId="4" fillId="0" borderId="5" xfId="0" applyNumberFormat="1" applyFont="1" applyBorder="1" applyAlignment="1" applyProtection="1">
      <alignment vertical="center"/>
      <protection locked="0"/>
    </xf>
    <xf numFmtId="176" fontId="4" fillId="0" borderId="5" xfId="0" applyNumberFormat="1" applyFont="1" applyBorder="1" applyAlignment="1">
      <alignment vertical="center" shrinkToFit="1"/>
    </xf>
    <xf numFmtId="0" fontId="4" fillId="0" borderId="5" xfId="0" applyFont="1" applyBorder="1" applyAlignment="1">
      <alignment vertical="center" shrinkToFit="1"/>
    </xf>
    <xf numFmtId="0" fontId="4" fillId="0" borderId="5" xfId="0" applyFont="1" applyBorder="1" applyAlignment="1">
      <alignment vertical="center"/>
    </xf>
    <xf numFmtId="176" fontId="4" fillId="0" borderId="5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left" vertical="center"/>
    </xf>
    <xf numFmtId="177" fontId="7" fillId="0" borderId="6" xfId="0" applyNumberFormat="1" applyFont="1" applyBorder="1" applyAlignment="1" applyProtection="1">
      <alignment vertical="center" shrinkToFit="1"/>
      <protection locked="0"/>
    </xf>
    <xf numFmtId="0" fontId="4" fillId="0" borderId="6" xfId="0" applyFont="1" applyBorder="1" applyAlignment="1" applyProtection="1">
      <alignment vertical="center" shrinkToFit="1"/>
      <protection locked="0"/>
    </xf>
    <xf numFmtId="176" fontId="13" fillId="0" borderId="6" xfId="0" applyNumberFormat="1" applyFont="1" applyBorder="1" applyAlignment="1" applyProtection="1">
      <alignment vertical="center" shrinkToFit="1"/>
      <protection locked="0"/>
    </xf>
    <xf numFmtId="176" fontId="4" fillId="0" borderId="6" xfId="0" applyNumberFormat="1" applyFont="1" applyBorder="1" applyAlignment="1" applyProtection="1">
      <alignment vertical="center" shrinkToFit="1"/>
      <protection locked="0"/>
    </xf>
    <xf numFmtId="176" fontId="4" fillId="0" borderId="6" xfId="0" applyNumberFormat="1" applyFont="1" applyBorder="1" applyAlignment="1">
      <alignment vertical="center" shrinkToFit="1"/>
    </xf>
    <xf numFmtId="176" fontId="13" fillId="0" borderId="6" xfId="0" applyNumberFormat="1" applyFont="1" applyBorder="1" applyAlignment="1" applyProtection="1">
      <alignment horizontal="left" vertical="center"/>
      <protection locked="0"/>
    </xf>
    <xf numFmtId="1" fontId="4" fillId="3" borderId="1" xfId="0" applyNumberFormat="1" applyFont="1" applyFill="1" applyBorder="1" applyAlignment="1" applyProtection="1">
      <alignment vertical="center" shrinkToFit="1"/>
      <protection locked="0"/>
    </xf>
    <xf numFmtId="57" fontId="10" fillId="4" borderId="1" xfId="0" applyNumberFormat="1" applyFont="1" applyFill="1" applyBorder="1" applyAlignment="1" applyProtection="1">
      <alignment horizontal="center" vertical="center" wrapText="1"/>
      <protection locked="0"/>
    </xf>
    <xf numFmtId="57" fontId="10" fillId="4" borderId="1" xfId="0" applyNumberFormat="1" applyFont="1" applyFill="1" applyBorder="1" applyAlignment="1" applyProtection="1">
      <alignment horizontal="center" vertical="center"/>
      <protection locked="0"/>
    </xf>
    <xf numFmtId="57" fontId="10" fillId="4" borderId="1" xfId="0" applyNumberFormat="1" applyFont="1" applyFill="1" applyBorder="1" applyAlignment="1" applyProtection="1">
      <alignment vertical="center" shrinkToFit="1"/>
      <protection locked="0"/>
    </xf>
    <xf numFmtId="57" fontId="10" fillId="4" borderId="1" xfId="0" applyNumberFormat="1" applyFont="1" applyFill="1" applyBorder="1" applyAlignment="1" applyProtection="1">
      <alignment horizontal="left" vertical="center"/>
      <protection locked="0"/>
    </xf>
    <xf numFmtId="0" fontId="10" fillId="4" borderId="0" xfId="0" applyFont="1" applyFill="1" applyAlignment="1">
      <alignment vertical="center"/>
    </xf>
    <xf numFmtId="57" fontId="10" fillId="4" borderId="1" xfId="0" quotePrefix="1" applyNumberFormat="1" applyFont="1" applyFill="1" applyBorder="1" applyAlignment="1" applyProtection="1">
      <alignment vertical="center"/>
      <protection locked="0"/>
    </xf>
    <xf numFmtId="57" fontId="10" fillId="4" borderId="1" xfId="0" applyNumberFormat="1" applyFont="1" applyFill="1" applyBorder="1" applyAlignment="1" applyProtection="1">
      <alignment vertical="center"/>
      <protection locked="0"/>
    </xf>
    <xf numFmtId="0" fontId="19" fillId="4" borderId="0" xfId="0" applyFont="1" applyFill="1" applyAlignment="1">
      <alignment vertical="center"/>
    </xf>
    <xf numFmtId="57" fontId="10" fillId="4" borderId="1" xfId="0" applyNumberFormat="1" applyFont="1" applyFill="1" applyBorder="1" applyAlignment="1" applyProtection="1">
      <alignment horizontal="center" vertical="center" shrinkToFit="1"/>
      <protection locked="0"/>
    </xf>
    <xf numFmtId="0" fontId="20" fillId="4" borderId="1" xfId="0" applyFont="1" applyFill="1" applyBorder="1" applyAlignment="1">
      <alignment horizontal="center" vertical="center"/>
    </xf>
    <xf numFmtId="0" fontId="20" fillId="4" borderId="0" xfId="0" applyFont="1" applyFill="1" applyAlignment="1">
      <alignment horizontal="right"/>
    </xf>
    <xf numFmtId="57" fontId="10" fillId="4" borderId="1" xfId="0" applyNumberFormat="1" applyFont="1" applyFill="1" applyBorder="1" applyAlignment="1" applyProtection="1">
      <alignment vertical="center" wrapText="1"/>
      <protection locked="0"/>
    </xf>
    <xf numFmtId="0" fontId="19" fillId="4" borderId="0" xfId="0" applyFont="1" applyFill="1" applyAlignment="1" applyProtection="1">
      <alignment horizontal="left" vertical="center"/>
      <protection locked="0"/>
    </xf>
    <xf numFmtId="57" fontId="20" fillId="4" borderId="1" xfId="0" applyNumberFormat="1" applyFont="1" applyFill="1" applyBorder="1" applyAlignment="1">
      <alignment vertical="center" shrinkToFit="1"/>
    </xf>
    <xf numFmtId="178" fontId="20" fillId="4" borderId="1" xfId="0" applyNumberFormat="1" applyFont="1" applyFill="1" applyBorder="1" applyAlignment="1">
      <alignment vertical="center"/>
    </xf>
    <xf numFmtId="57" fontId="10" fillId="4" borderId="0" xfId="0" applyNumberFormat="1" applyFont="1" applyFill="1" applyAlignment="1">
      <alignment vertical="center" wrapText="1"/>
    </xf>
    <xf numFmtId="57" fontId="19" fillId="4" borderId="1" xfId="0" applyNumberFormat="1" applyFont="1" applyFill="1" applyBorder="1" applyAlignment="1" applyProtection="1">
      <alignment vertical="center" wrapText="1"/>
      <protection locked="0"/>
    </xf>
    <xf numFmtId="57" fontId="10" fillId="4" borderId="1" xfId="0" applyNumberFormat="1" applyFont="1" applyFill="1" applyBorder="1" applyAlignment="1" applyProtection="1">
      <alignment horizontal="right" vertical="center" wrapText="1"/>
      <protection locked="0"/>
    </xf>
    <xf numFmtId="57" fontId="10" fillId="0" borderId="0" xfId="0" applyNumberFormat="1" applyFont="1" applyAlignment="1">
      <alignment vertical="center" wrapText="1"/>
    </xf>
    <xf numFmtId="176" fontId="7" fillId="0" borderId="0" xfId="0" applyNumberFormat="1" applyFont="1" applyAlignment="1" applyProtection="1">
      <alignment vertical="center"/>
      <protection locked="0"/>
    </xf>
    <xf numFmtId="0" fontId="21" fillId="0" borderId="0" xfId="1" quotePrefix="1" applyFont="1" applyAlignment="1" applyProtection="1">
      <alignment horizontal="left"/>
    </xf>
    <xf numFmtId="176" fontId="22" fillId="0" borderId="2" xfId="0" applyNumberFormat="1" applyFont="1" applyBorder="1" applyAlignmen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宮城県と仙台市</a:t>
            </a: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(現区域)</a:t>
            </a: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の人口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(国勢調査又は推計人口/千人)</a:t>
            </a:r>
          </a:p>
        </c:rich>
      </c:tx>
      <c:layout>
        <c:manualLayout>
          <c:xMode val="edge"/>
          <c:yMode val="edge"/>
          <c:x val="9.7966728280961188E-2"/>
          <c:y val="0.11480882693323899"/>
        </c:manualLayout>
      </c:layout>
      <c:overlay val="0"/>
      <c:spPr>
        <a:solidFill>
          <a:schemeClr val="bg1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785650655660328E-2"/>
          <c:y val="0.13976716846204282"/>
          <c:w val="0.91682152988311028"/>
          <c:h val="0.7554082676400885"/>
        </c:manualLayout>
      </c:layout>
      <c:lineChart>
        <c:grouping val="standard"/>
        <c:varyColors val="0"/>
        <c:ser>
          <c:idx val="0"/>
          <c:order val="0"/>
          <c:tx>
            <c:strRef>
              <c:f>市町人口!$C$105</c:f>
              <c:strCache>
                <c:ptCount val="1"/>
                <c:pt idx="0">
                  <c:v>県計(計算式/検算)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市町人口!$D$105:$BH$105</c:f>
              <c:numCache>
                <c:formatCode>General</c:formatCode>
                <c:ptCount val="57"/>
                <c:pt idx="1">
                  <c:v>1739518</c:v>
                </c:pt>
                <c:pt idx="2">
                  <c:v>1734880</c:v>
                </c:pt>
                <c:pt idx="3">
                  <c:v>1727786</c:v>
                </c:pt>
                <c:pt idx="4">
                  <c:v>1748810</c:v>
                </c:pt>
                <c:pt idx="6">
                  <c:v>1805779</c:v>
                </c:pt>
                <c:pt idx="7">
                  <c:v>1812231</c:v>
                </c:pt>
                <c:pt idx="8">
                  <c:v>1814990</c:v>
                </c:pt>
                <c:pt idx="9">
                  <c:v>1819946</c:v>
                </c:pt>
                <c:pt idx="10">
                  <c:v>1820423</c:v>
                </c:pt>
                <c:pt idx="11">
                  <c:v>1830057</c:v>
                </c:pt>
                <c:pt idx="12">
                  <c:v>1849466</c:v>
                </c:pt>
                <c:pt idx="13">
                  <c:v>1851770</c:v>
                </c:pt>
                <c:pt idx="14">
                  <c:v>1891791</c:v>
                </c:pt>
                <c:pt idx="15">
                  <c:v>1919450</c:v>
                </c:pt>
                <c:pt idx="16">
                  <c:v>1945166</c:v>
                </c:pt>
                <c:pt idx="17">
                  <c:v>1982250</c:v>
                </c:pt>
                <c:pt idx="18">
                  <c:v>2003541</c:v>
                </c:pt>
                <c:pt idx="19">
                  <c:v>2031551</c:v>
                </c:pt>
                <c:pt idx="20">
                  <c:v>2055290</c:v>
                </c:pt>
                <c:pt idx="21">
                  <c:v>2075136</c:v>
                </c:pt>
                <c:pt idx="22">
                  <c:v>2096209</c:v>
                </c:pt>
                <c:pt idx="23">
                  <c:v>2116037</c:v>
                </c:pt>
                <c:pt idx="24">
                  <c:v>2131644</c:v>
                </c:pt>
                <c:pt idx="25">
                  <c:v>2148500</c:v>
                </c:pt>
                <c:pt idx="26">
                  <c:v>2163640</c:v>
                </c:pt>
                <c:pt idx="27">
                  <c:v>2179897</c:v>
                </c:pt>
                <c:pt idx="28">
                  <c:v>2195612</c:v>
                </c:pt>
                <c:pt idx="29">
                  <c:v>2210486</c:v>
                </c:pt>
                <c:pt idx="30">
                  <c:v>2224801</c:v>
                </c:pt>
                <c:pt idx="31">
                  <c:v>2240389</c:v>
                </c:pt>
                <c:pt idx="32">
                  <c:v>2257258</c:v>
                </c:pt>
                <c:pt idx="33">
                  <c:v>2272762</c:v>
                </c:pt>
                <c:pt idx="34">
                  <c:v>2286851</c:v>
                </c:pt>
                <c:pt idx="35">
                  <c:v>2299397</c:v>
                </c:pt>
                <c:pt idx="36">
                  <c:v>2311572</c:v>
                </c:pt>
                <c:pt idx="37">
                  <c:v>2324066</c:v>
                </c:pt>
                <c:pt idx="38">
                  <c:v>2333334</c:v>
                </c:pt>
                <c:pt idx="39">
                  <c:v>2340145</c:v>
                </c:pt>
                <c:pt idx="40">
                  <c:v>2343852</c:v>
                </c:pt>
                <c:pt idx="41">
                  <c:v>2347166</c:v>
                </c:pt>
                <c:pt idx="42">
                  <c:v>2348465</c:v>
                </c:pt>
                <c:pt idx="43">
                  <c:v>2350062</c:v>
                </c:pt>
                <c:pt idx="44">
                  <c:v>2350026</c:v>
                </c:pt>
                <c:pt idx="45">
                  <c:v>2347970</c:v>
                </c:pt>
                <c:pt idx="46">
                  <c:v>2344569</c:v>
                </c:pt>
                <c:pt idx="47">
                  <c:v>2340485</c:v>
                </c:pt>
                <c:pt idx="48">
                  <c:v>2334874</c:v>
                </c:pt>
                <c:pt idx="49">
                  <c:v>2330898</c:v>
                </c:pt>
                <c:pt idx="50">
                  <c:v>2329344</c:v>
                </c:pt>
                <c:pt idx="51">
                  <c:v>2318956</c:v>
                </c:pt>
                <c:pt idx="52">
                  <c:v>2302706</c:v>
                </c:pt>
                <c:pt idx="53">
                  <c:v>2304889</c:v>
                </c:pt>
                <c:pt idx="54">
                  <c:v>2307485</c:v>
                </c:pt>
                <c:pt idx="55">
                  <c:v>2305444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1C-4A05-A109-6C179BF31C63}"/>
            </c:ext>
          </c:extLst>
        </c:ser>
        <c:ser>
          <c:idx val="1"/>
          <c:order val="1"/>
          <c:tx>
            <c:strRef>
              <c:f>市町人口!$C$106</c:f>
              <c:strCache>
                <c:ptCount val="1"/>
                <c:pt idx="0">
                  <c:v>市計(現区域)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市町人口!$D$106:$BH$106</c:f>
              <c:numCache>
                <c:formatCode>0;"△ "0</c:formatCode>
                <c:ptCount val="57"/>
                <c:pt idx="1">
                  <c:v>1359302</c:v>
                </c:pt>
                <c:pt idx="2">
                  <c:v>1359586</c:v>
                </c:pt>
                <c:pt idx="3">
                  <c:v>1359671</c:v>
                </c:pt>
                <c:pt idx="4">
                  <c:v>1384262</c:v>
                </c:pt>
                <c:pt idx="6">
                  <c:v>1432243</c:v>
                </c:pt>
                <c:pt idx="7">
                  <c:v>1442385</c:v>
                </c:pt>
                <c:pt idx="8">
                  <c:v>1449363</c:v>
                </c:pt>
                <c:pt idx="9">
                  <c:v>1457345</c:v>
                </c:pt>
                <c:pt idx="10">
                  <c:v>1459311</c:v>
                </c:pt>
                <c:pt idx="11">
                  <c:v>1469986</c:v>
                </c:pt>
                <c:pt idx="12">
                  <c:v>1490168</c:v>
                </c:pt>
                <c:pt idx="13">
                  <c:v>1491104</c:v>
                </c:pt>
                <c:pt idx="14">
                  <c:v>1531124</c:v>
                </c:pt>
                <c:pt idx="15">
                  <c:v>1555328</c:v>
                </c:pt>
                <c:pt idx="16">
                  <c:v>1577263</c:v>
                </c:pt>
                <c:pt idx="17">
                  <c:v>1610769</c:v>
                </c:pt>
                <c:pt idx="18">
                  <c:v>1628266</c:v>
                </c:pt>
                <c:pt idx="19">
                  <c:v>1653046</c:v>
                </c:pt>
                <c:pt idx="20">
                  <c:v>1673999</c:v>
                </c:pt>
                <c:pt idx="21">
                  <c:v>1691241</c:v>
                </c:pt>
                <c:pt idx="22">
                  <c:v>1709591</c:v>
                </c:pt>
                <c:pt idx="23">
                  <c:v>1726192</c:v>
                </c:pt>
                <c:pt idx="24">
                  <c:v>1739889</c:v>
                </c:pt>
                <c:pt idx="25">
                  <c:v>1754631</c:v>
                </c:pt>
                <c:pt idx="26">
                  <c:v>1767753</c:v>
                </c:pt>
                <c:pt idx="27">
                  <c:v>1782497</c:v>
                </c:pt>
                <c:pt idx="28">
                  <c:v>1797056</c:v>
                </c:pt>
                <c:pt idx="29">
                  <c:v>1809578</c:v>
                </c:pt>
                <c:pt idx="30">
                  <c:v>1820201</c:v>
                </c:pt>
                <c:pt idx="31">
                  <c:v>1830996</c:v>
                </c:pt>
                <c:pt idx="32">
                  <c:v>1844291</c:v>
                </c:pt>
                <c:pt idx="33">
                  <c:v>1854722</c:v>
                </c:pt>
                <c:pt idx="34">
                  <c:v>1864201</c:v>
                </c:pt>
                <c:pt idx="35">
                  <c:v>1873042</c:v>
                </c:pt>
                <c:pt idx="36">
                  <c:v>1882631</c:v>
                </c:pt>
                <c:pt idx="37">
                  <c:v>1891905</c:v>
                </c:pt>
                <c:pt idx="38">
                  <c:v>1899111</c:v>
                </c:pt>
                <c:pt idx="39">
                  <c:v>1904289</c:v>
                </c:pt>
                <c:pt idx="40">
                  <c:v>1907297</c:v>
                </c:pt>
                <c:pt idx="41">
                  <c:v>1910869</c:v>
                </c:pt>
                <c:pt idx="42">
                  <c:v>1912693</c:v>
                </c:pt>
                <c:pt idx="43">
                  <c:v>1913901</c:v>
                </c:pt>
                <c:pt idx="44">
                  <c:v>1913211</c:v>
                </c:pt>
                <c:pt idx="45">
                  <c:v>1911568</c:v>
                </c:pt>
                <c:pt idx="46">
                  <c:v>1908691</c:v>
                </c:pt>
                <c:pt idx="47">
                  <c:v>1905941</c:v>
                </c:pt>
                <c:pt idx="48">
                  <c:v>1902057</c:v>
                </c:pt>
                <c:pt idx="49">
                  <c:v>1899368</c:v>
                </c:pt>
                <c:pt idx="50">
                  <c:v>1898781</c:v>
                </c:pt>
                <c:pt idx="51">
                  <c:v>1891258</c:v>
                </c:pt>
                <c:pt idx="52">
                  <c:v>1880440</c:v>
                </c:pt>
                <c:pt idx="53">
                  <c:v>1884614</c:v>
                </c:pt>
                <c:pt idx="54">
                  <c:v>1888533</c:v>
                </c:pt>
                <c:pt idx="55">
                  <c:v>1887896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1C-4A05-A109-6C179BF31C63}"/>
            </c:ext>
          </c:extLst>
        </c:ser>
        <c:ser>
          <c:idx val="2"/>
          <c:order val="2"/>
          <c:tx>
            <c:strRef>
              <c:f>市町人口!$C$107</c:f>
              <c:strCache>
                <c:ptCount val="1"/>
                <c:pt idx="0">
                  <c:v>町村計(現区域)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市町人口!$D$107:$BH$107</c:f>
              <c:numCache>
                <c:formatCode>0;"△ "0</c:formatCode>
                <c:ptCount val="57"/>
                <c:pt idx="1">
                  <c:v>380216</c:v>
                </c:pt>
                <c:pt idx="2">
                  <c:v>375294</c:v>
                </c:pt>
                <c:pt idx="3">
                  <c:v>368115</c:v>
                </c:pt>
                <c:pt idx="4">
                  <c:v>364548</c:v>
                </c:pt>
                <c:pt idx="6">
                  <c:v>373536</c:v>
                </c:pt>
                <c:pt idx="7">
                  <c:v>369846</c:v>
                </c:pt>
                <c:pt idx="8">
                  <c:v>365627</c:v>
                </c:pt>
                <c:pt idx="9">
                  <c:v>362601</c:v>
                </c:pt>
                <c:pt idx="10">
                  <c:v>361112</c:v>
                </c:pt>
                <c:pt idx="11">
                  <c:v>360071</c:v>
                </c:pt>
                <c:pt idx="12">
                  <c:v>359298</c:v>
                </c:pt>
                <c:pt idx="13">
                  <c:v>360666</c:v>
                </c:pt>
                <c:pt idx="14">
                  <c:v>360667</c:v>
                </c:pt>
                <c:pt idx="15">
                  <c:v>364122</c:v>
                </c:pt>
                <c:pt idx="16">
                  <c:v>367903</c:v>
                </c:pt>
                <c:pt idx="17">
                  <c:v>371481</c:v>
                </c:pt>
                <c:pt idx="18">
                  <c:v>375275</c:v>
                </c:pt>
                <c:pt idx="19">
                  <c:v>378505</c:v>
                </c:pt>
                <c:pt idx="20">
                  <c:v>381291</c:v>
                </c:pt>
                <c:pt idx="21">
                  <c:v>383895</c:v>
                </c:pt>
                <c:pt idx="22">
                  <c:v>386618</c:v>
                </c:pt>
                <c:pt idx="23">
                  <c:v>389845</c:v>
                </c:pt>
                <c:pt idx="24">
                  <c:v>391755</c:v>
                </c:pt>
                <c:pt idx="25">
                  <c:v>393869</c:v>
                </c:pt>
                <c:pt idx="26">
                  <c:v>395887</c:v>
                </c:pt>
                <c:pt idx="27">
                  <c:v>397400</c:v>
                </c:pt>
                <c:pt idx="28">
                  <c:v>398556</c:v>
                </c:pt>
                <c:pt idx="29">
                  <c:v>400908</c:v>
                </c:pt>
                <c:pt idx="30">
                  <c:v>404600</c:v>
                </c:pt>
                <c:pt idx="31">
                  <c:v>409393</c:v>
                </c:pt>
                <c:pt idx="32">
                  <c:v>412967</c:v>
                </c:pt>
                <c:pt idx="33">
                  <c:v>418040</c:v>
                </c:pt>
                <c:pt idx="34">
                  <c:v>422650</c:v>
                </c:pt>
                <c:pt idx="35">
                  <c:v>426355</c:v>
                </c:pt>
                <c:pt idx="36">
                  <c:v>428941</c:v>
                </c:pt>
                <c:pt idx="37">
                  <c:v>432161</c:v>
                </c:pt>
                <c:pt idx="38">
                  <c:v>434223</c:v>
                </c:pt>
                <c:pt idx="39">
                  <c:v>435856</c:v>
                </c:pt>
                <c:pt idx="40">
                  <c:v>436555</c:v>
                </c:pt>
                <c:pt idx="41">
                  <c:v>436297</c:v>
                </c:pt>
                <c:pt idx="42">
                  <c:v>435772</c:v>
                </c:pt>
                <c:pt idx="43">
                  <c:v>436161</c:v>
                </c:pt>
                <c:pt idx="44">
                  <c:v>436815</c:v>
                </c:pt>
                <c:pt idx="45">
                  <c:v>436402</c:v>
                </c:pt>
                <c:pt idx="46">
                  <c:v>435878</c:v>
                </c:pt>
                <c:pt idx="47">
                  <c:v>434544</c:v>
                </c:pt>
                <c:pt idx="48">
                  <c:v>432817</c:v>
                </c:pt>
                <c:pt idx="49">
                  <c:v>431530</c:v>
                </c:pt>
                <c:pt idx="50">
                  <c:v>430563</c:v>
                </c:pt>
                <c:pt idx="51">
                  <c:v>427698</c:v>
                </c:pt>
                <c:pt idx="52">
                  <c:v>422266</c:v>
                </c:pt>
                <c:pt idx="53">
                  <c:v>420275</c:v>
                </c:pt>
                <c:pt idx="54">
                  <c:v>418952</c:v>
                </c:pt>
                <c:pt idx="55">
                  <c:v>417548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1C-4A05-A109-6C179BF31C63}"/>
            </c:ext>
          </c:extLst>
        </c:ser>
        <c:ser>
          <c:idx val="3"/>
          <c:order val="3"/>
          <c:tx>
            <c:strRef>
              <c:f>市町人口!$C$108</c:f>
              <c:strCache>
                <c:ptCount val="1"/>
                <c:pt idx="0">
                  <c:v>市計(旧区域)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市町人口!$D$108:$BH$108</c:f>
              <c:numCache>
                <c:formatCode>0;"△ "0</c:formatCode>
                <c:ptCount val="57"/>
                <c:pt idx="1">
                  <c:v>856538</c:v>
                </c:pt>
                <c:pt idx="2">
                  <c:v>866590</c:v>
                </c:pt>
                <c:pt idx="3">
                  <c:v>878788</c:v>
                </c:pt>
                <c:pt idx="4">
                  <c:v>912490</c:v>
                </c:pt>
                <c:pt idx="6">
                  <c:v>949884</c:v>
                </c:pt>
                <c:pt idx="7">
                  <c:v>967398</c:v>
                </c:pt>
                <c:pt idx="8">
                  <c:v>984154</c:v>
                </c:pt>
                <c:pt idx="9">
                  <c:v>1001744</c:v>
                </c:pt>
                <c:pt idx="10">
                  <c:v>1013312</c:v>
                </c:pt>
                <c:pt idx="11">
                  <c:v>1031392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1C-4A05-A109-6C179BF31C63}"/>
            </c:ext>
          </c:extLst>
        </c:ser>
        <c:ser>
          <c:idx val="4"/>
          <c:order val="4"/>
          <c:tx>
            <c:strRef>
              <c:f>市町人口!$C$109</c:f>
              <c:strCache>
                <c:ptCount val="1"/>
                <c:pt idx="0">
                  <c:v>町村計(旧区域)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市町人口!$D$109:$BH$109</c:f>
              <c:numCache>
                <c:formatCode>0;"△ "0</c:formatCode>
                <c:ptCount val="57"/>
                <c:pt idx="1">
                  <c:v>1021797</c:v>
                </c:pt>
                <c:pt idx="2">
                  <c:v>1004813</c:v>
                </c:pt>
                <c:pt idx="3">
                  <c:v>980553</c:v>
                </c:pt>
                <c:pt idx="4">
                  <c:v>965403</c:v>
                </c:pt>
                <c:pt idx="6">
                  <c:v>992261</c:v>
                </c:pt>
                <c:pt idx="7">
                  <c:v>979651</c:v>
                </c:pt>
                <c:pt idx="8">
                  <c:v>961414</c:v>
                </c:pt>
                <c:pt idx="9">
                  <c:v>949425</c:v>
                </c:pt>
                <c:pt idx="10">
                  <c:v>936228</c:v>
                </c:pt>
                <c:pt idx="11">
                  <c:v>926707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91C-4A05-A109-6C179BF31C63}"/>
            </c:ext>
          </c:extLst>
        </c:ser>
        <c:ser>
          <c:idx val="5"/>
          <c:order val="5"/>
          <c:tx>
            <c:strRef>
              <c:f>市町人口!$C$112</c:f>
              <c:strCache>
                <c:ptCount val="1"/>
                <c:pt idx="0">
                  <c:v>仙台市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市町人口!$D$112:$BH$112</c:f>
              <c:numCache>
                <c:formatCode>General</c:formatCode>
                <c:ptCount val="57"/>
                <c:pt idx="1">
                  <c:v>465674</c:v>
                </c:pt>
                <c:pt idx="2">
                  <c:v>474753</c:v>
                </c:pt>
                <c:pt idx="3">
                  <c:v>487518</c:v>
                </c:pt>
                <c:pt idx="4">
                  <c:v>515667</c:v>
                </c:pt>
                <c:pt idx="6">
                  <c:v>533595</c:v>
                </c:pt>
                <c:pt idx="7">
                  <c:v>546643</c:v>
                </c:pt>
                <c:pt idx="8">
                  <c:v>551539</c:v>
                </c:pt>
                <c:pt idx="9">
                  <c:v>561893</c:v>
                </c:pt>
                <c:pt idx="10">
                  <c:v>573113</c:v>
                </c:pt>
                <c:pt idx="11">
                  <c:v>585900</c:v>
                </c:pt>
                <c:pt idx="12">
                  <c:v>606903</c:v>
                </c:pt>
                <c:pt idx="13">
                  <c:v>602349</c:v>
                </c:pt>
                <c:pt idx="14">
                  <c:v>644469</c:v>
                </c:pt>
                <c:pt idx="15">
                  <c:v>664073</c:v>
                </c:pt>
                <c:pt idx="16">
                  <c:v>680860</c:v>
                </c:pt>
                <c:pt idx="17">
                  <c:v>708888</c:v>
                </c:pt>
                <c:pt idx="18">
                  <c:v>722149</c:v>
                </c:pt>
                <c:pt idx="19">
                  <c:v>740697</c:v>
                </c:pt>
                <c:pt idx="20">
                  <c:v>758027</c:v>
                </c:pt>
                <c:pt idx="21">
                  <c:v>771804</c:v>
                </c:pt>
                <c:pt idx="22">
                  <c:v>785391</c:v>
                </c:pt>
                <c:pt idx="23">
                  <c:v>799070</c:v>
                </c:pt>
                <c:pt idx="24">
                  <c:v>811936</c:v>
                </c:pt>
                <c:pt idx="25">
                  <c:v>825189</c:v>
                </c:pt>
                <c:pt idx="26">
                  <c:v>837663</c:v>
                </c:pt>
                <c:pt idx="27">
                  <c:v>851340</c:v>
                </c:pt>
                <c:pt idx="28">
                  <c:v>865630</c:v>
                </c:pt>
                <c:pt idx="29" formatCode="0">
                  <c:v>878632</c:v>
                </c:pt>
                <c:pt idx="30" formatCode="0">
                  <c:v>889138</c:v>
                </c:pt>
                <c:pt idx="31" formatCode="0">
                  <c:v>898173</c:v>
                </c:pt>
                <c:pt idx="32" formatCode="0">
                  <c:v>909986</c:v>
                </c:pt>
                <c:pt idx="33" formatCode="0">
                  <c:v>919865</c:v>
                </c:pt>
                <c:pt idx="34" formatCode="0">
                  <c:v>928138</c:v>
                </c:pt>
                <c:pt idx="35" formatCode="0">
                  <c:v>936733</c:v>
                </c:pt>
                <c:pt idx="36" formatCode="0">
                  <c:v>946652</c:v>
                </c:pt>
                <c:pt idx="37" formatCode="0">
                  <c:v>957134</c:v>
                </c:pt>
                <c:pt idx="38" formatCode="0">
                  <c:v>965364</c:v>
                </c:pt>
                <c:pt idx="39" formatCode="0">
                  <c:v>971291</c:v>
                </c:pt>
                <c:pt idx="40" formatCode="0">
                  <c:v>975723</c:v>
                </c:pt>
                <c:pt idx="41" formatCode="0">
                  <c:v>981398</c:v>
                </c:pt>
                <c:pt idx="42" formatCode="0">
                  <c:v>986713</c:v>
                </c:pt>
                <c:pt idx="43" formatCode="0">
                  <c:v>991169</c:v>
                </c:pt>
                <c:pt idx="44" formatCode="0;&quot;△ &quot;0">
                  <c:v>994232</c:v>
                </c:pt>
                <c:pt idx="45" formatCode="0;&quot;△ &quot;0">
                  <c:v>997199</c:v>
                </c:pt>
                <c:pt idx="46" formatCode="0;&quot;△ &quot;0">
                  <c:v>998402</c:v>
                </c:pt>
                <c:pt idx="47" formatCode="0;&quot;△ &quot;0">
                  <c:v>1001387</c:v>
                </c:pt>
                <c:pt idx="48" formatCode="0;&quot;△ &quot;0">
                  <c:v>1003733</c:v>
                </c:pt>
                <c:pt idx="49" formatCode="0;&quot;△ &quot;0">
                  <c:v>1006522</c:v>
                </c:pt>
                <c:pt idx="50" formatCode="0;&quot;△ &quot;0">
                  <c:v>1010256</c:v>
                </c:pt>
                <c:pt idx="51" formatCode="0;&quot;△ &quot;0">
                  <c:v>1011592</c:v>
                </c:pt>
                <c:pt idx="52" formatCode="0;&quot;△ &quot;0">
                  <c:v>1020241</c:v>
                </c:pt>
                <c:pt idx="53" formatCode="0;&quot;△ &quot;0">
                  <c:v>1029600</c:v>
                </c:pt>
                <c:pt idx="54" formatCode="0;&quot;△ &quot;0">
                  <c:v>1036869</c:v>
                </c:pt>
                <c:pt idx="55" formatCode="0;&quot;△ &quot;0">
                  <c:v>1040246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91C-4A05-A109-6C179BF31C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631808"/>
        <c:axId val="136633728"/>
      </c:lineChart>
      <c:catAx>
        <c:axId val="136631808"/>
        <c:scaling>
          <c:orientation val="minMax"/>
        </c:scaling>
        <c:delete val="0"/>
        <c:axPos val="b"/>
        <c:numFmt formatCode="[$-411]m\.d\.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36633728"/>
        <c:crosses val="autoZero"/>
        <c:auto val="0"/>
        <c:lblAlgn val="ctr"/>
        <c:lblOffset val="100"/>
        <c:tickLblSkip val="3"/>
        <c:tickMarkSkip val="1"/>
        <c:noMultiLvlLbl val="0"/>
      </c:catAx>
      <c:valAx>
        <c:axId val="13663372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3663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22550851199052982"/>
          <c:y val="8.3194675540765387E-3"/>
          <c:w val="0.69500982432648795"/>
          <c:h val="9.484193011647254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広域ブロック別人口割合</a:t>
            </a: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(国勢調査又は推計人口)</a:t>
            </a:r>
          </a:p>
        </c:rich>
      </c:tx>
      <c:layout>
        <c:manualLayout>
          <c:xMode val="edge"/>
          <c:yMode val="edge"/>
          <c:x val="0.19739009417071809"/>
          <c:y val="8.771929824561403E-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828778825941531E-2"/>
          <c:y val="0.11403528309224763"/>
          <c:w val="0.91354069504860114"/>
          <c:h val="0.75965042429143415"/>
        </c:manualLayout>
      </c:layout>
      <c:barChart>
        <c:barDir val="col"/>
        <c:grouping val="percentStacked"/>
        <c:varyColors val="0"/>
        <c:ser>
          <c:idx val="2"/>
          <c:order val="0"/>
          <c:tx>
            <c:strRef>
              <c:f>市町人口!$C$214</c:f>
              <c:strCache>
                <c:ptCount val="1"/>
                <c:pt idx="0">
                  <c:v>仙南地域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FFFFC0" mc:Ignorable="a14" a14:legacySpreadsheetColorIndex="2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3175">
              <a:solidFill>
                <a:srgbClr val="336666"/>
              </a:solidFill>
              <a:prstDash val="solid"/>
            </a:ln>
          </c:spPr>
          <c:invertIfNegative val="0"/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市町人口!$D$214:$BH$214</c:f>
              <c:numCache>
                <c:formatCode>General</c:formatCode>
                <c:ptCount val="57"/>
                <c:pt idx="0">
                  <c:v>0</c:v>
                </c:pt>
                <c:pt idx="1">
                  <c:v>192432</c:v>
                </c:pt>
                <c:pt idx="2">
                  <c:v>189673</c:v>
                </c:pt>
                <c:pt idx="3">
                  <c:v>186981</c:v>
                </c:pt>
                <c:pt idx="4">
                  <c:v>185686</c:v>
                </c:pt>
                <c:pt idx="5">
                  <c:v>0</c:v>
                </c:pt>
                <c:pt idx="6">
                  <c:v>188836</c:v>
                </c:pt>
                <c:pt idx="7">
                  <c:v>186829</c:v>
                </c:pt>
                <c:pt idx="8">
                  <c:v>183914</c:v>
                </c:pt>
                <c:pt idx="9">
                  <c:v>182798</c:v>
                </c:pt>
                <c:pt idx="10">
                  <c:v>181420</c:v>
                </c:pt>
                <c:pt idx="11">
                  <c:v>181756</c:v>
                </c:pt>
                <c:pt idx="12">
                  <c:v>181672</c:v>
                </c:pt>
                <c:pt idx="13">
                  <c:v>182373</c:v>
                </c:pt>
                <c:pt idx="14">
                  <c:v>183182</c:v>
                </c:pt>
                <c:pt idx="15">
                  <c:v>184158</c:v>
                </c:pt>
                <c:pt idx="16">
                  <c:v>185139</c:v>
                </c:pt>
                <c:pt idx="17">
                  <c:v>186118</c:v>
                </c:pt>
                <c:pt idx="18">
                  <c:v>187402</c:v>
                </c:pt>
                <c:pt idx="19">
                  <c:v>188441</c:v>
                </c:pt>
                <c:pt idx="20">
                  <c:v>189451</c:v>
                </c:pt>
                <c:pt idx="21">
                  <c:v>190362</c:v>
                </c:pt>
                <c:pt idx="22">
                  <c:v>192029</c:v>
                </c:pt>
                <c:pt idx="23">
                  <c:v>193303</c:v>
                </c:pt>
                <c:pt idx="24">
                  <c:v>194142</c:v>
                </c:pt>
                <c:pt idx="25">
                  <c:v>195036</c:v>
                </c:pt>
                <c:pt idx="26">
                  <c:v>195632</c:v>
                </c:pt>
                <c:pt idx="27">
                  <c:v>196377</c:v>
                </c:pt>
                <c:pt idx="28">
                  <c:v>196669</c:v>
                </c:pt>
                <c:pt idx="29">
                  <c:v>197171</c:v>
                </c:pt>
                <c:pt idx="30">
                  <c:v>196984</c:v>
                </c:pt>
                <c:pt idx="31">
                  <c:v>197127</c:v>
                </c:pt>
                <c:pt idx="32">
                  <c:v>197424</c:v>
                </c:pt>
                <c:pt idx="33">
                  <c:v>198186</c:v>
                </c:pt>
                <c:pt idx="34">
                  <c:v>198378</c:v>
                </c:pt>
                <c:pt idx="35">
                  <c:v>198173</c:v>
                </c:pt>
                <c:pt idx="36">
                  <c:v>197913</c:v>
                </c:pt>
                <c:pt idx="37">
                  <c:v>197747</c:v>
                </c:pt>
                <c:pt idx="38">
                  <c:v>197470</c:v>
                </c:pt>
                <c:pt idx="39">
                  <c:v>197263</c:v>
                </c:pt>
                <c:pt idx="40">
                  <c:v>196866</c:v>
                </c:pt>
                <c:pt idx="41">
                  <c:v>195997</c:v>
                </c:pt>
                <c:pt idx="42">
                  <c:v>195370</c:v>
                </c:pt>
                <c:pt idx="43">
                  <c:v>194566</c:v>
                </c:pt>
                <c:pt idx="44">
                  <c:v>193826</c:v>
                </c:pt>
                <c:pt idx="45">
                  <c:v>192915</c:v>
                </c:pt>
                <c:pt idx="46">
                  <c:v>191835</c:v>
                </c:pt>
                <c:pt idx="47">
                  <c:v>190536</c:v>
                </c:pt>
                <c:pt idx="48">
                  <c:v>188777</c:v>
                </c:pt>
                <c:pt idx="49">
                  <c:v>186946</c:v>
                </c:pt>
                <c:pt idx="50">
                  <c:v>185435</c:v>
                </c:pt>
                <c:pt idx="51">
                  <c:v>183608</c:v>
                </c:pt>
                <c:pt idx="52">
                  <c:v>182537</c:v>
                </c:pt>
                <c:pt idx="53">
                  <c:v>181081</c:v>
                </c:pt>
                <c:pt idx="54">
                  <c:v>179301</c:v>
                </c:pt>
                <c:pt idx="55">
                  <c:v>177712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7F-4934-9EF9-EF451F7BEC9F}"/>
            </c:ext>
          </c:extLst>
        </c:ser>
        <c:ser>
          <c:idx val="3"/>
          <c:order val="1"/>
          <c:tx>
            <c:strRef>
              <c:f>市町人口!$C$215</c:f>
              <c:strCache>
                <c:ptCount val="1"/>
                <c:pt idx="0">
                  <c:v>仙台都市圏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A0E0E0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市町人口!$D$215:$BH$215</c:f>
              <c:numCache>
                <c:formatCode>0;"△ "0</c:formatCode>
                <c:ptCount val="57"/>
                <c:pt idx="0">
                  <c:v>0</c:v>
                </c:pt>
                <c:pt idx="1">
                  <c:v>726213</c:v>
                </c:pt>
                <c:pt idx="2">
                  <c:v>734465</c:v>
                </c:pt>
                <c:pt idx="3">
                  <c:v>744716</c:v>
                </c:pt>
                <c:pt idx="4">
                  <c:v>775077</c:v>
                </c:pt>
                <c:pt idx="5">
                  <c:v>0</c:v>
                </c:pt>
                <c:pt idx="6">
                  <c:v>805733</c:v>
                </c:pt>
                <c:pt idx="7">
                  <c:v>821500</c:v>
                </c:pt>
                <c:pt idx="8">
                  <c:v>830166</c:v>
                </c:pt>
                <c:pt idx="9">
                  <c:v>844342</c:v>
                </c:pt>
                <c:pt idx="10">
                  <c:v>855756</c:v>
                </c:pt>
                <c:pt idx="11">
                  <c:v>871444</c:v>
                </c:pt>
                <c:pt idx="12">
                  <c:v>895467</c:v>
                </c:pt>
                <c:pt idx="13">
                  <c:v>892898</c:v>
                </c:pt>
                <c:pt idx="14">
                  <c:v>942178</c:v>
                </c:pt>
                <c:pt idx="15">
                  <c:v>968919</c:v>
                </c:pt>
                <c:pt idx="16">
                  <c:v>991586</c:v>
                </c:pt>
                <c:pt idx="17">
                  <c:v>1025642</c:v>
                </c:pt>
                <c:pt idx="18">
                  <c:v>1043959</c:v>
                </c:pt>
                <c:pt idx="19">
                  <c:v>1067400</c:v>
                </c:pt>
                <c:pt idx="20">
                  <c:v>1088763</c:v>
                </c:pt>
                <c:pt idx="21">
                  <c:v>1106640</c:v>
                </c:pt>
                <c:pt idx="22">
                  <c:v>1124880</c:v>
                </c:pt>
                <c:pt idx="23">
                  <c:v>1142462</c:v>
                </c:pt>
                <c:pt idx="24">
                  <c:v>1157963</c:v>
                </c:pt>
                <c:pt idx="25">
                  <c:v>1173829</c:v>
                </c:pt>
                <c:pt idx="26">
                  <c:v>1189105</c:v>
                </c:pt>
                <c:pt idx="27">
                  <c:v>1205562</c:v>
                </c:pt>
                <c:pt idx="28">
                  <c:v>1223380</c:v>
                </c:pt>
                <c:pt idx="29">
                  <c:v>1240440</c:v>
                </c:pt>
                <c:pt idx="30">
                  <c:v>1257778</c:v>
                </c:pt>
                <c:pt idx="31">
                  <c:v>1276163</c:v>
                </c:pt>
                <c:pt idx="32">
                  <c:v>1295458</c:v>
                </c:pt>
                <c:pt idx="33">
                  <c:v>1312566</c:v>
                </c:pt>
                <c:pt idx="34">
                  <c:v>1328786</c:v>
                </c:pt>
                <c:pt idx="35">
                  <c:v>1344117</c:v>
                </c:pt>
                <c:pt idx="36">
                  <c:v>1359357</c:v>
                </c:pt>
                <c:pt idx="37">
                  <c:v>1374861</c:v>
                </c:pt>
                <c:pt idx="38">
                  <c:v>1387418</c:v>
                </c:pt>
                <c:pt idx="39">
                  <c:v>1396837</c:v>
                </c:pt>
                <c:pt idx="40">
                  <c:v>1404299</c:v>
                </c:pt>
                <c:pt idx="41">
                  <c:v>1412461</c:v>
                </c:pt>
                <c:pt idx="42">
                  <c:v>1419279</c:v>
                </c:pt>
                <c:pt idx="43">
                  <c:v>1426055</c:v>
                </c:pt>
                <c:pt idx="44">
                  <c:v>1431816</c:v>
                </c:pt>
                <c:pt idx="45">
                  <c:v>1436105</c:v>
                </c:pt>
                <c:pt idx="46">
                  <c:v>1439318</c:v>
                </c:pt>
                <c:pt idx="47">
                  <c:v>1443147</c:v>
                </c:pt>
                <c:pt idx="48">
                  <c:v>1446707</c:v>
                </c:pt>
                <c:pt idx="49">
                  <c:v>1451445</c:v>
                </c:pt>
                <c:pt idx="50">
                  <c:v>1457056</c:v>
                </c:pt>
                <c:pt idx="51">
                  <c:v>1457435</c:v>
                </c:pt>
                <c:pt idx="52">
                  <c:v>1462133</c:v>
                </c:pt>
                <c:pt idx="53">
                  <c:v>1472456</c:v>
                </c:pt>
                <c:pt idx="54">
                  <c:v>1483018</c:v>
                </c:pt>
                <c:pt idx="55">
                  <c:v>1488648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7F-4934-9EF9-EF451F7BEC9F}"/>
            </c:ext>
          </c:extLst>
        </c:ser>
        <c:ser>
          <c:idx val="4"/>
          <c:order val="2"/>
          <c:tx>
            <c:strRef>
              <c:f>市町人口!$C$216</c:f>
              <c:strCache>
                <c:ptCount val="1"/>
                <c:pt idx="0">
                  <c:v>大崎地域</c:v>
                </c:pt>
              </c:strCache>
            </c:strRef>
          </c:tx>
          <c:spPr>
            <a:pattFill prst="narVert">
              <a:fgClr>
                <a:srgbClr xmlns:mc="http://schemas.openxmlformats.org/markup-compatibility/2006" xmlns:a14="http://schemas.microsoft.com/office/drawing/2010/main" val="600080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市町人口!$D$216:$BH$216</c:f>
              <c:numCache>
                <c:formatCode>0;"△ "0</c:formatCode>
                <c:ptCount val="57"/>
                <c:pt idx="0">
                  <c:v>0</c:v>
                </c:pt>
                <c:pt idx="1">
                  <c:v>238244</c:v>
                </c:pt>
                <c:pt idx="2">
                  <c:v>234061</c:v>
                </c:pt>
                <c:pt idx="3">
                  <c:v>226750</c:v>
                </c:pt>
                <c:pt idx="4">
                  <c:v>222699</c:v>
                </c:pt>
                <c:pt idx="5">
                  <c:v>0</c:v>
                </c:pt>
                <c:pt idx="6">
                  <c:v>232061</c:v>
                </c:pt>
                <c:pt idx="7">
                  <c:v>229426</c:v>
                </c:pt>
                <c:pt idx="8">
                  <c:v>223426</c:v>
                </c:pt>
                <c:pt idx="9">
                  <c:v>222887</c:v>
                </c:pt>
                <c:pt idx="10">
                  <c:v>219967</c:v>
                </c:pt>
                <c:pt idx="11">
                  <c:v>218615</c:v>
                </c:pt>
                <c:pt idx="12">
                  <c:v>217082</c:v>
                </c:pt>
                <c:pt idx="13">
                  <c:v>218349</c:v>
                </c:pt>
                <c:pt idx="14">
                  <c:v>215421</c:v>
                </c:pt>
                <c:pt idx="15">
                  <c:v>216362</c:v>
                </c:pt>
                <c:pt idx="16">
                  <c:v>217422</c:v>
                </c:pt>
                <c:pt idx="17">
                  <c:v>218552</c:v>
                </c:pt>
                <c:pt idx="18">
                  <c:v>219745</c:v>
                </c:pt>
                <c:pt idx="19">
                  <c:v>221097</c:v>
                </c:pt>
                <c:pt idx="20">
                  <c:v>221910</c:v>
                </c:pt>
                <c:pt idx="21">
                  <c:v>222416</c:v>
                </c:pt>
                <c:pt idx="22">
                  <c:v>222930</c:v>
                </c:pt>
                <c:pt idx="23">
                  <c:v>223686</c:v>
                </c:pt>
                <c:pt idx="24">
                  <c:v>223973</c:v>
                </c:pt>
                <c:pt idx="25">
                  <c:v>224748</c:v>
                </c:pt>
                <c:pt idx="26">
                  <c:v>225125</c:v>
                </c:pt>
                <c:pt idx="27">
                  <c:v>225556</c:v>
                </c:pt>
                <c:pt idx="28">
                  <c:v>225521</c:v>
                </c:pt>
                <c:pt idx="29">
                  <c:v>225567</c:v>
                </c:pt>
                <c:pt idx="30">
                  <c:v>225285</c:v>
                </c:pt>
                <c:pt idx="31">
                  <c:v>225114</c:v>
                </c:pt>
                <c:pt idx="32">
                  <c:v>225165</c:v>
                </c:pt>
                <c:pt idx="33">
                  <c:v>225490</c:v>
                </c:pt>
                <c:pt idx="34">
                  <c:v>225584</c:v>
                </c:pt>
                <c:pt idx="35">
                  <c:v>225709</c:v>
                </c:pt>
                <c:pt idx="36">
                  <c:v>225427</c:v>
                </c:pt>
                <c:pt idx="37">
                  <c:v>225302</c:v>
                </c:pt>
                <c:pt idx="38">
                  <c:v>225217</c:v>
                </c:pt>
                <c:pt idx="39">
                  <c:v>225231</c:v>
                </c:pt>
                <c:pt idx="40">
                  <c:v>224763</c:v>
                </c:pt>
                <c:pt idx="41">
                  <c:v>224091</c:v>
                </c:pt>
                <c:pt idx="42">
                  <c:v>223234</c:v>
                </c:pt>
                <c:pt idx="43">
                  <c:v>222361</c:v>
                </c:pt>
                <c:pt idx="44">
                  <c:v>221420</c:v>
                </c:pt>
                <c:pt idx="45">
                  <c:v>220449</c:v>
                </c:pt>
                <c:pt idx="46">
                  <c:v>219422</c:v>
                </c:pt>
                <c:pt idx="47">
                  <c:v>217682</c:v>
                </c:pt>
                <c:pt idx="48">
                  <c:v>216140</c:v>
                </c:pt>
                <c:pt idx="49">
                  <c:v>214307</c:v>
                </c:pt>
                <c:pt idx="50">
                  <c:v>213320</c:v>
                </c:pt>
                <c:pt idx="51">
                  <c:v>212063</c:v>
                </c:pt>
                <c:pt idx="52">
                  <c:v>211549</c:v>
                </c:pt>
                <c:pt idx="53">
                  <c:v>210545</c:v>
                </c:pt>
                <c:pt idx="54">
                  <c:v>209505</c:v>
                </c:pt>
                <c:pt idx="55">
                  <c:v>207822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7F-4934-9EF9-EF451F7BEC9F}"/>
            </c:ext>
          </c:extLst>
        </c:ser>
        <c:ser>
          <c:idx val="5"/>
          <c:order val="3"/>
          <c:tx>
            <c:strRef>
              <c:f>市町人口!$C$217</c:f>
              <c:strCache>
                <c:ptCount val="1"/>
                <c:pt idx="0">
                  <c:v>栗原地域</c:v>
                </c:pt>
              </c:strCache>
            </c:strRef>
          </c:tx>
          <c:spPr>
            <a:pattFill prst="pct50">
              <a:fgClr>
                <a:srgbClr xmlns:mc="http://schemas.openxmlformats.org/markup-compatibility/2006" xmlns:a14="http://schemas.microsoft.com/office/drawing/2010/main" val="FF8080" mc:Ignorable="a14" a14:legacySpreadsheetColorIndex="2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市町人口!$D$217:$BH$217</c:f>
              <c:numCache>
                <c:formatCode>General</c:formatCode>
                <c:ptCount val="57"/>
                <c:pt idx="0" formatCode="0;&quot;△ &quot;0">
                  <c:v>0</c:v>
                </c:pt>
                <c:pt idx="1">
                  <c:v>128962</c:v>
                </c:pt>
                <c:pt idx="2">
                  <c:v>126591</c:v>
                </c:pt>
                <c:pt idx="3">
                  <c:v>122504</c:v>
                </c:pt>
                <c:pt idx="4">
                  <c:v>120001</c:v>
                </c:pt>
                <c:pt idx="5">
                  <c:v>0</c:v>
                </c:pt>
                <c:pt idx="6">
                  <c:v>121193</c:v>
                </c:pt>
                <c:pt idx="7">
                  <c:v>119470</c:v>
                </c:pt>
                <c:pt idx="8">
                  <c:v>115778</c:v>
                </c:pt>
                <c:pt idx="9">
                  <c:v>113436</c:v>
                </c:pt>
                <c:pt idx="10">
                  <c:v>110439</c:v>
                </c:pt>
                <c:pt idx="11">
                  <c:v>107739</c:v>
                </c:pt>
                <c:pt idx="12">
                  <c:v>105664</c:v>
                </c:pt>
                <c:pt idx="13">
                  <c:v>107043</c:v>
                </c:pt>
                <c:pt idx="14">
                  <c:v>102267</c:v>
                </c:pt>
                <c:pt idx="15">
                  <c:v>101260</c:v>
                </c:pt>
                <c:pt idx="16">
                  <c:v>100529</c:v>
                </c:pt>
                <c:pt idx="17">
                  <c:v>100144</c:v>
                </c:pt>
                <c:pt idx="18">
                  <c:v>99278</c:v>
                </c:pt>
                <c:pt idx="19">
                  <c:v>99044</c:v>
                </c:pt>
                <c:pt idx="20">
                  <c:v>98173</c:v>
                </c:pt>
                <c:pt idx="21">
                  <c:v>97790</c:v>
                </c:pt>
                <c:pt idx="22">
                  <c:v>97443</c:v>
                </c:pt>
                <c:pt idx="23">
                  <c:v>97030</c:v>
                </c:pt>
                <c:pt idx="24">
                  <c:v>96617</c:v>
                </c:pt>
                <c:pt idx="25">
                  <c:v>96414</c:v>
                </c:pt>
                <c:pt idx="26">
                  <c:v>96029</c:v>
                </c:pt>
                <c:pt idx="27">
                  <c:v>95463</c:v>
                </c:pt>
                <c:pt idx="28">
                  <c:v>94839</c:v>
                </c:pt>
                <c:pt idx="29">
                  <c:v>94294</c:v>
                </c:pt>
                <c:pt idx="30">
                  <c:v>93777</c:v>
                </c:pt>
                <c:pt idx="31">
                  <c:v>93031</c:v>
                </c:pt>
                <c:pt idx="32">
                  <c:v>92439</c:v>
                </c:pt>
                <c:pt idx="33">
                  <c:v>91622</c:v>
                </c:pt>
                <c:pt idx="34">
                  <c:v>91073</c:v>
                </c:pt>
                <c:pt idx="35">
                  <c:v>90330</c:v>
                </c:pt>
                <c:pt idx="36">
                  <c:v>89436</c:v>
                </c:pt>
                <c:pt idx="37">
                  <c:v>88698</c:v>
                </c:pt>
                <c:pt idx="38">
                  <c:v>87976</c:v>
                </c:pt>
                <c:pt idx="39">
                  <c:v>87400</c:v>
                </c:pt>
                <c:pt idx="40">
                  <c:v>86791</c:v>
                </c:pt>
                <c:pt idx="41">
                  <c:v>86020</c:v>
                </c:pt>
                <c:pt idx="42">
                  <c:v>85176</c:v>
                </c:pt>
                <c:pt idx="43">
                  <c:v>84375</c:v>
                </c:pt>
                <c:pt idx="44">
                  <c:v>83580</c:v>
                </c:pt>
                <c:pt idx="45" formatCode="0;&quot;△ &quot;0">
                  <c:v>82588</c:v>
                </c:pt>
                <c:pt idx="46">
                  <c:v>81464</c:v>
                </c:pt>
                <c:pt idx="47">
                  <c:v>80526</c:v>
                </c:pt>
                <c:pt idx="48">
                  <c:v>79427</c:v>
                </c:pt>
                <c:pt idx="49">
                  <c:v>78337</c:v>
                </c:pt>
                <c:pt idx="50">
                  <c:v>77340</c:v>
                </c:pt>
                <c:pt idx="51">
                  <c:v>76202</c:v>
                </c:pt>
                <c:pt idx="52">
                  <c:v>75296</c:v>
                </c:pt>
                <c:pt idx="53">
                  <c:v>74195</c:v>
                </c:pt>
                <c:pt idx="54">
                  <c:v>73096</c:v>
                </c:pt>
                <c:pt idx="55">
                  <c:v>71924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C7F-4934-9EF9-EF451F7BEC9F}"/>
            </c:ext>
          </c:extLst>
        </c:ser>
        <c:ser>
          <c:idx val="6"/>
          <c:order val="4"/>
          <c:tx>
            <c:strRef>
              <c:f>市町人口!$C$218</c:f>
              <c:strCache>
                <c:ptCount val="1"/>
                <c:pt idx="0">
                  <c:v>登米地域</c:v>
                </c:pt>
              </c:strCache>
            </c:strRef>
          </c:tx>
          <c:spPr>
            <a:pattFill prst="wave">
              <a:fgClr>
                <a:srgbClr xmlns:mc="http://schemas.openxmlformats.org/markup-compatibility/2006" xmlns:a14="http://schemas.microsoft.com/office/drawing/2010/main" val="0080C0" mc:Ignorable="a14" a14:legacySpreadsheetColorIndex="3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市町人口!$D$218:$BH$218</c:f>
              <c:numCache>
                <c:formatCode>General</c:formatCode>
                <c:ptCount val="57"/>
                <c:pt idx="0" formatCode="0;&quot;△ &quot;0">
                  <c:v>0</c:v>
                </c:pt>
                <c:pt idx="1">
                  <c:v>121444</c:v>
                </c:pt>
                <c:pt idx="2">
                  <c:v>118164</c:v>
                </c:pt>
                <c:pt idx="3">
                  <c:v>115313</c:v>
                </c:pt>
                <c:pt idx="4">
                  <c:v>113383</c:v>
                </c:pt>
                <c:pt idx="5">
                  <c:v>0</c:v>
                </c:pt>
                <c:pt idx="6">
                  <c:v>116376</c:v>
                </c:pt>
                <c:pt idx="7">
                  <c:v>114753</c:v>
                </c:pt>
                <c:pt idx="8">
                  <c:v>111701</c:v>
                </c:pt>
                <c:pt idx="9">
                  <c:v>108941</c:v>
                </c:pt>
                <c:pt idx="10">
                  <c:v>106017</c:v>
                </c:pt>
                <c:pt idx="11">
                  <c:v>104482</c:v>
                </c:pt>
                <c:pt idx="12">
                  <c:v>102983</c:v>
                </c:pt>
                <c:pt idx="13">
                  <c:v>103830</c:v>
                </c:pt>
                <c:pt idx="14">
                  <c:v>101035</c:v>
                </c:pt>
                <c:pt idx="15">
                  <c:v>100362</c:v>
                </c:pt>
                <c:pt idx="16">
                  <c:v>100153</c:v>
                </c:pt>
                <c:pt idx="17">
                  <c:v>99848</c:v>
                </c:pt>
                <c:pt idx="18">
                  <c:v>99762</c:v>
                </c:pt>
                <c:pt idx="19">
                  <c:v>100091</c:v>
                </c:pt>
                <c:pt idx="20">
                  <c:v>100226</c:v>
                </c:pt>
                <c:pt idx="21">
                  <c:v>100352</c:v>
                </c:pt>
                <c:pt idx="22">
                  <c:v>100369</c:v>
                </c:pt>
                <c:pt idx="23">
                  <c:v>100282</c:v>
                </c:pt>
                <c:pt idx="24">
                  <c:v>100473</c:v>
                </c:pt>
                <c:pt idx="25">
                  <c:v>100418</c:v>
                </c:pt>
                <c:pt idx="26">
                  <c:v>100594</c:v>
                </c:pt>
                <c:pt idx="27">
                  <c:v>100582</c:v>
                </c:pt>
                <c:pt idx="28">
                  <c:v>100394</c:v>
                </c:pt>
                <c:pt idx="29">
                  <c:v>100023</c:v>
                </c:pt>
                <c:pt idx="30">
                  <c:v>99671</c:v>
                </c:pt>
                <c:pt idx="31">
                  <c:v>99562</c:v>
                </c:pt>
                <c:pt idx="32">
                  <c:v>99206</c:v>
                </c:pt>
                <c:pt idx="33">
                  <c:v>98809</c:v>
                </c:pt>
                <c:pt idx="34">
                  <c:v>98394</c:v>
                </c:pt>
                <c:pt idx="35">
                  <c:v>98157</c:v>
                </c:pt>
                <c:pt idx="36">
                  <c:v>97700</c:v>
                </c:pt>
                <c:pt idx="37">
                  <c:v>97214</c:v>
                </c:pt>
                <c:pt idx="38">
                  <c:v>96617</c:v>
                </c:pt>
                <c:pt idx="39">
                  <c:v>95935</c:v>
                </c:pt>
                <c:pt idx="40">
                  <c:v>95221</c:v>
                </c:pt>
                <c:pt idx="41">
                  <c:v>94783</c:v>
                </c:pt>
                <c:pt idx="42">
                  <c:v>93979</c:v>
                </c:pt>
                <c:pt idx="43">
                  <c:v>93033</c:v>
                </c:pt>
                <c:pt idx="44">
                  <c:v>92317</c:v>
                </c:pt>
                <c:pt idx="45">
                  <c:v>91468</c:v>
                </c:pt>
                <c:pt idx="46">
                  <c:v>90633</c:v>
                </c:pt>
                <c:pt idx="47">
                  <c:v>89439</c:v>
                </c:pt>
                <c:pt idx="48">
                  <c:v>88277</c:v>
                </c:pt>
                <c:pt idx="49">
                  <c:v>87087</c:v>
                </c:pt>
                <c:pt idx="50">
                  <c:v>86289</c:v>
                </c:pt>
                <c:pt idx="51">
                  <c:v>85611</c:v>
                </c:pt>
                <c:pt idx="52">
                  <c:v>85304</c:v>
                </c:pt>
                <c:pt idx="53">
                  <c:v>84384</c:v>
                </c:pt>
                <c:pt idx="54">
                  <c:v>83693</c:v>
                </c:pt>
                <c:pt idx="55">
                  <c:v>83019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C7F-4934-9EF9-EF451F7BEC9F}"/>
            </c:ext>
          </c:extLst>
        </c:ser>
        <c:ser>
          <c:idx val="7"/>
          <c:order val="5"/>
          <c:tx>
            <c:strRef>
              <c:f>市町人口!$C$219</c:f>
              <c:strCache>
                <c:ptCount val="1"/>
                <c:pt idx="0">
                  <c:v>石巻地域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C0C0FF" mc:Ignorable="a14" a14:legacySpreadsheetColorIndex="3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市町人口!$D$219:$BH$219</c:f>
              <c:numCache>
                <c:formatCode>0;"△ "0</c:formatCode>
                <c:ptCount val="57"/>
                <c:pt idx="0">
                  <c:v>0</c:v>
                </c:pt>
                <c:pt idx="1">
                  <c:v>222695</c:v>
                </c:pt>
                <c:pt idx="2">
                  <c:v>221832</c:v>
                </c:pt>
                <c:pt idx="3">
                  <c:v>221049</c:v>
                </c:pt>
                <c:pt idx="4">
                  <c:v>221490</c:v>
                </c:pt>
                <c:pt idx="5">
                  <c:v>0</c:v>
                </c:pt>
                <c:pt idx="6">
                  <c:v>228151</c:v>
                </c:pt>
                <c:pt idx="7">
                  <c:v>226853</c:v>
                </c:pt>
                <c:pt idx="8">
                  <c:v>236584</c:v>
                </c:pt>
                <c:pt idx="9">
                  <c:v>234435</c:v>
                </c:pt>
                <c:pt idx="10">
                  <c:v>234091</c:v>
                </c:pt>
                <c:pt idx="11">
                  <c:v>233187</c:v>
                </c:pt>
                <c:pt idx="12">
                  <c:v>233539</c:v>
                </c:pt>
                <c:pt idx="13">
                  <c:v>233971</c:v>
                </c:pt>
                <c:pt idx="14">
                  <c:v>234326</c:v>
                </c:pt>
                <c:pt idx="15">
                  <c:v>235137</c:v>
                </c:pt>
                <c:pt idx="16">
                  <c:v>236660</c:v>
                </c:pt>
                <c:pt idx="17">
                  <c:v>238004</c:v>
                </c:pt>
                <c:pt idx="18">
                  <c:v>238996</c:v>
                </c:pt>
                <c:pt idx="19">
                  <c:v>240439</c:v>
                </c:pt>
                <c:pt idx="20">
                  <c:v>241383</c:v>
                </c:pt>
                <c:pt idx="21">
                  <c:v>242191</c:v>
                </c:pt>
                <c:pt idx="22">
                  <c:v>243304</c:v>
                </c:pt>
                <c:pt idx="23">
                  <c:v>244199</c:v>
                </c:pt>
                <c:pt idx="24">
                  <c:v>243804</c:v>
                </c:pt>
                <c:pt idx="25">
                  <c:v>243730</c:v>
                </c:pt>
                <c:pt idx="26">
                  <c:v>243572</c:v>
                </c:pt>
                <c:pt idx="27">
                  <c:v>243439</c:v>
                </c:pt>
                <c:pt idx="28">
                  <c:v>242662</c:v>
                </c:pt>
                <c:pt idx="29">
                  <c:v>241485</c:v>
                </c:pt>
                <c:pt idx="30">
                  <c:v>240588</c:v>
                </c:pt>
                <c:pt idx="31">
                  <c:v>239639</c:v>
                </c:pt>
                <c:pt idx="32">
                  <c:v>238869</c:v>
                </c:pt>
                <c:pt idx="33">
                  <c:v>238211</c:v>
                </c:pt>
                <c:pt idx="34">
                  <c:v>237519</c:v>
                </c:pt>
                <c:pt idx="35">
                  <c:v>236536</c:v>
                </c:pt>
                <c:pt idx="36">
                  <c:v>235815</c:v>
                </c:pt>
                <c:pt idx="37">
                  <c:v>235132</c:v>
                </c:pt>
                <c:pt idx="38">
                  <c:v>234215</c:v>
                </c:pt>
                <c:pt idx="39">
                  <c:v>233587</c:v>
                </c:pt>
                <c:pt idx="40">
                  <c:v>232582</c:v>
                </c:pt>
                <c:pt idx="41">
                  <c:v>231213</c:v>
                </c:pt>
                <c:pt idx="42">
                  <c:v>229747</c:v>
                </c:pt>
                <c:pt idx="43">
                  <c:v>228878</c:v>
                </c:pt>
                <c:pt idx="44">
                  <c:v>227122</c:v>
                </c:pt>
                <c:pt idx="45">
                  <c:v>225665</c:v>
                </c:pt>
                <c:pt idx="46">
                  <c:v>224228</c:v>
                </c:pt>
                <c:pt idx="47">
                  <c:v>222832</c:v>
                </c:pt>
                <c:pt idx="48">
                  <c:v>220580</c:v>
                </c:pt>
                <c:pt idx="49">
                  <c:v>219016</c:v>
                </c:pt>
                <c:pt idx="50">
                  <c:v>217163</c:v>
                </c:pt>
                <c:pt idx="51">
                  <c:v>213611</c:v>
                </c:pt>
                <c:pt idx="52">
                  <c:v>200915</c:v>
                </c:pt>
                <c:pt idx="53">
                  <c:v>198749</c:v>
                </c:pt>
                <c:pt idx="54">
                  <c:v>196811</c:v>
                </c:pt>
                <c:pt idx="55">
                  <c:v>195410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C7F-4934-9EF9-EF451F7BEC9F}"/>
            </c:ext>
          </c:extLst>
        </c:ser>
        <c:ser>
          <c:idx val="8"/>
          <c:order val="6"/>
          <c:tx>
            <c:strRef>
              <c:f>市町人口!$C$220</c:f>
              <c:strCache>
                <c:ptCount val="1"/>
                <c:pt idx="0">
                  <c:v>気仙沼本吉地域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000080" mc:Ignorable="a14" a14:legacySpreadsheetColorIndex="32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市町人口!$D$220:$BH$220</c:f>
              <c:numCache>
                <c:formatCode>General</c:formatCode>
                <c:ptCount val="57"/>
                <c:pt idx="0" formatCode="0;&quot;△ &quot;0">
                  <c:v>0</c:v>
                </c:pt>
                <c:pt idx="1">
                  <c:v>109528</c:v>
                </c:pt>
                <c:pt idx="2">
                  <c:v>110094</c:v>
                </c:pt>
                <c:pt idx="3">
                  <c:v>110473</c:v>
                </c:pt>
                <c:pt idx="4">
                  <c:v>110474</c:v>
                </c:pt>
                <c:pt idx="5">
                  <c:v>0</c:v>
                </c:pt>
                <c:pt idx="6">
                  <c:v>113429</c:v>
                </c:pt>
                <c:pt idx="7">
                  <c:v>113400</c:v>
                </c:pt>
                <c:pt idx="8">
                  <c:v>113421</c:v>
                </c:pt>
                <c:pt idx="9">
                  <c:v>113107</c:v>
                </c:pt>
                <c:pt idx="10">
                  <c:v>112733</c:v>
                </c:pt>
                <c:pt idx="11">
                  <c:v>112834</c:v>
                </c:pt>
                <c:pt idx="12">
                  <c:v>113059</c:v>
                </c:pt>
                <c:pt idx="13">
                  <c:v>113306</c:v>
                </c:pt>
                <c:pt idx="14">
                  <c:v>113382</c:v>
                </c:pt>
                <c:pt idx="15">
                  <c:v>113252</c:v>
                </c:pt>
                <c:pt idx="16">
                  <c:v>113677</c:v>
                </c:pt>
                <c:pt idx="17">
                  <c:v>113942</c:v>
                </c:pt>
                <c:pt idx="18">
                  <c:v>114399</c:v>
                </c:pt>
                <c:pt idx="19">
                  <c:v>115039</c:v>
                </c:pt>
                <c:pt idx="20">
                  <c:v>115384</c:v>
                </c:pt>
                <c:pt idx="21">
                  <c:v>115385</c:v>
                </c:pt>
                <c:pt idx="22">
                  <c:v>115254</c:v>
                </c:pt>
                <c:pt idx="23">
                  <c:v>115075</c:v>
                </c:pt>
                <c:pt idx="24">
                  <c:v>114672</c:v>
                </c:pt>
                <c:pt idx="25">
                  <c:v>114325</c:v>
                </c:pt>
                <c:pt idx="26">
                  <c:v>113583</c:v>
                </c:pt>
                <c:pt idx="27">
                  <c:v>112918</c:v>
                </c:pt>
                <c:pt idx="28">
                  <c:v>112147</c:v>
                </c:pt>
                <c:pt idx="29">
                  <c:v>111506</c:v>
                </c:pt>
                <c:pt idx="30">
                  <c:v>110718</c:v>
                </c:pt>
                <c:pt idx="31">
                  <c:v>109753</c:v>
                </c:pt>
                <c:pt idx="32">
                  <c:v>108697</c:v>
                </c:pt>
                <c:pt idx="33">
                  <c:v>107878</c:v>
                </c:pt>
                <c:pt idx="34">
                  <c:v>107117</c:v>
                </c:pt>
                <c:pt idx="35">
                  <c:v>106375</c:v>
                </c:pt>
                <c:pt idx="36">
                  <c:v>105924</c:v>
                </c:pt>
                <c:pt idx="37">
                  <c:v>105112</c:v>
                </c:pt>
                <c:pt idx="38">
                  <c:v>104421</c:v>
                </c:pt>
                <c:pt idx="39">
                  <c:v>103892</c:v>
                </c:pt>
                <c:pt idx="40">
                  <c:v>103330</c:v>
                </c:pt>
                <c:pt idx="41">
                  <c:v>102601</c:v>
                </c:pt>
                <c:pt idx="42">
                  <c:v>101680</c:v>
                </c:pt>
                <c:pt idx="43">
                  <c:v>100794</c:v>
                </c:pt>
                <c:pt idx="44">
                  <c:v>99945</c:v>
                </c:pt>
                <c:pt idx="45">
                  <c:v>98780</c:v>
                </c:pt>
                <c:pt idx="46">
                  <c:v>97669</c:v>
                </c:pt>
                <c:pt idx="47">
                  <c:v>96323</c:v>
                </c:pt>
                <c:pt idx="48">
                  <c:v>94966</c:v>
                </c:pt>
                <c:pt idx="49">
                  <c:v>93760</c:v>
                </c:pt>
                <c:pt idx="50">
                  <c:v>92741</c:v>
                </c:pt>
                <c:pt idx="51">
                  <c:v>90426</c:v>
                </c:pt>
                <c:pt idx="52">
                  <c:v>84972</c:v>
                </c:pt>
                <c:pt idx="53">
                  <c:v>83479</c:v>
                </c:pt>
                <c:pt idx="54">
                  <c:v>82061</c:v>
                </c:pt>
                <c:pt idx="55">
                  <c:v>80909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C7F-4934-9EF9-EF451F7BEC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0823168"/>
        <c:axId val="140829056"/>
      </c:barChart>
      <c:catAx>
        <c:axId val="140823168"/>
        <c:scaling>
          <c:orientation val="minMax"/>
        </c:scaling>
        <c:delete val="0"/>
        <c:axPos val="b"/>
        <c:numFmt formatCode="[$-411]m\.d\.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標準明朝"/>
                <a:ea typeface="標準明朝"/>
                <a:cs typeface="標準明朝"/>
              </a:defRPr>
            </a:pPr>
            <a:endParaRPr lang="ja-JP"/>
          </a:p>
        </c:txPr>
        <c:crossAx val="14082905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4082905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.0;&quot;△ &quot;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標準明朝"/>
                <a:ea typeface="標準明朝"/>
                <a:cs typeface="標準明朝"/>
              </a:defRPr>
            </a:pPr>
            <a:endParaRPr lang="ja-JP"/>
          </a:p>
        </c:txPr>
        <c:crossAx val="140823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3442115094263009"/>
          <c:y val="0.57543951742874244"/>
          <c:w val="0.42903780487354698"/>
          <c:h val="0.133333517520836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仙台市以外の市</a:t>
            </a: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(現区域)</a:t>
            </a: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の人口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(国勢調査又は推計人口/千人</a:t>
            </a: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Meiryo UI"/>
              </a:rPr>
              <a:t>)</a:t>
            </a:r>
            <a:endParaRPr lang="ja-JP" altLang="en-US" sz="1400" b="0" i="0" u="none" strike="noStrike" baseline="0">
              <a:solidFill>
                <a:srgbClr val="000000"/>
              </a:solidFill>
              <a:latin typeface="ＭＳ Ｐ明朝"/>
              <a:ea typeface="ＭＳ Ｐ明朝"/>
            </a:endParaRPr>
          </a:p>
        </c:rich>
      </c:tx>
      <c:layout>
        <c:manualLayout>
          <c:xMode val="edge"/>
          <c:yMode val="edge"/>
          <c:x val="0.16179312391604758"/>
          <c:y val="0.24527703653070076"/>
        </c:manualLayout>
      </c:layout>
      <c:overlay val="0"/>
      <c:spPr>
        <a:solidFill>
          <a:schemeClr val="bg1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837455830388695E-2"/>
          <c:y val="0.13355592654424039"/>
          <c:w val="0.93109540636042398"/>
          <c:h val="0.76126878130217024"/>
        </c:manualLayout>
      </c:layout>
      <c:lineChart>
        <c:grouping val="standard"/>
        <c:varyColors val="0"/>
        <c:ser>
          <c:idx val="0"/>
          <c:order val="0"/>
          <c:tx>
            <c:strRef>
              <c:f>市町人口!$C$118</c:f>
              <c:strCache>
                <c:ptCount val="1"/>
                <c:pt idx="0">
                  <c:v>石巻市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市町人口!$D$118:$BH$118</c:f>
              <c:numCache>
                <c:formatCode>0;"△ "0</c:formatCode>
                <c:ptCount val="57"/>
                <c:pt idx="1">
                  <c:v>170665</c:v>
                </c:pt>
                <c:pt idx="2">
                  <c:v>170119</c:v>
                </c:pt>
                <c:pt idx="3">
                  <c:v>169130</c:v>
                </c:pt>
                <c:pt idx="4">
                  <c:v>169966</c:v>
                </c:pt>
                <c:pt idx="6">
                  <c:v>174905</c:v>
                </c:pt>
                <c:pt idx="7">
                  <c:v>174121</c:v>
                </c:pt>
                <c:pt idx="8">
                  <c:v>184120</c:v>
                </c:pt>
                <c:pt idx="9">
                  <c:v>182981</c:v>
                </c:pt>
                <c:pt idx="10">
                  <c:v>182673</c:v>
                </c:pt>
                <c:pt idx="11">
                  <c:v>181943</c:v>
                </c:pt>
                <c:pt idx="12">
                  <c:v>182304</c:v>
                </c:pt>
                <c:pt idx="13">
                  <c:v>182667</c:v>
                </c:pt>
                <c:pt idx="14">
                  <c:v>183259</c:v>
                </c:pt>
                <c:pt idx="15">
                  <c:v>183907</c:v>
                </c:pt>
                <c:pt idx="16">
                  <c:v>184741</c:v>
                </c:pt>
                <c:pt idx="17">
                  <c:v>185779</c:v>
                </c:pt>
                <c:pt idx="18">
                  <c:v>186467</c:v>
                </c:pt>
                <c:pt idx="19">
                  <c:v>187527</c:v>
                </c:pt>
                <c:pt idx="20">
                  <c:v>188082</c:v>
                </c:pt>
                <c:pt idx="21">
                  <c:v>188484</c:v>
                </c:pt>
                <c:pt idx="22">
                  <c:v>189004</c:v>
                </c:pt>
                <c:pt idx="23">
                  <c:v>189272</c:v>
                </c:pt>
                <c:pt idx="24">
                  <c:v>188700</c:v>
                </c:pt>
                <c:pt idx="25">
                  <c:v>188549</c:v>
                </c:pt>
                <c:pt idx="26">
                  <c:v>188279</c:v>
                </c:pt>
                <c:pt idx="27">
                  <c:v>188119</c:v>
                </c:pt>
                <c:pt idx="28">
                  <c:v>187435</c:v>
                </c:pt>
                <c:pt idx="29">
                  <c:v>186437</c:v>
                </c:pt>
                <c:pt idx="30">
                  <c:v>185507</c:v>
                </c:pt>
                <c:pt idx="31">
                  <c:v>184532</c:v>
                </c:pt>
                <c:pt idx="32">
                  <c:v>183658</c:v>
                </c:pt>
                <c:pt idx="33">
                  <c:v>182779</c:v>
                </c:pt>
                <c:pt idx="34">
                  <c:v>181854</c:v>
                </c:pt>
                <c:pt idx="35">
                  <c:v>180558</c:v>
                </c:pt>
                <c:pt idx="36">
                  <c:v>179922</c:v>
                </c:pt>
                <c:pt idx="37">
                  <c:v>179260</c:v>
                </c:pt>
                <c:pt idx="38">
                  <c:v>178545</c:v>
                </c:pt>
                <c:pt idx="39">
                  <c:v>177752</c:v>
                </c:pt>
                <c:pt idx="40">
                  <c:v>176974</c:v>
                </c:pt>
                <c:pt idx="41">
                  <c:v>176056</c:v>
                </c:pt>
                <c:pt idx="42">
                  <c:v>174881</c:v>
                </c:pt>
                <c:pt idx="43">
                  <c:v>173856</c:v>
                </c:pt>
                <c:pt idx="44">
                  <c:v>172293</c:v>
                </c:pt>
                <c:pt idx="45">
                  <c:v>170959</c:v>
                </c:pt>
                <c:pt idx="46">
                  <c:v>169587</c:v>
                </c:pt>
                <c:pt idx="47">
                  <c:v>168388</c:v>
                </c:pt>
                <c:pt idx="48">
                  <c:v>166345</c:v>
                </c:pt>
                <c:pt idx="49">
                  <c:v>165099</c:v>
                </c:pt>
                <c:pt idx="50">
                  <c:v>163594</c:v>
                </c:pt>
                <c:pt idx="51">
                  <c:v>161636</c:v>
                </c:pt>
                <c:pt idx="52">
                  <c:v>152025</c:v>
                </c:pt>
                <c:pt idx="53">
                  <c:v>150677</c:v>
                </c:pt>
                <c:pt idx="54">
                  <c:v>149594</c:v>
                </c:pt>
                <c:pt idx="55">
                  <c:v>148446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7F-45AD-81CC-9261D32BE322}"/>
            </c:ext>
          </c:extLst>
        </c:ser>
        <c:ser>
          <c:idx val="1"/>
          <c:order val="1"/>
          <c:tx>
            <c:strRef>
              <c:f>市町人口!$C$119</c:f>
              <c:strCache>
                <c:ptCount val="1"/>
                <c:pt idx="0">
                  <c:v>塩竃市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市町人口!$D$119:$BH$119</c:f>
              <c:numCache>
                <c:formatCode>0;"△ "0</c:formatCode>
                <c:ptCount val="57"/>
                <c:pt idx="1">
                  <c:v>55875</c:v>
                </c:pt>
                <c:pt idx="2">
                  <c:v>56429</c:v>
                </c:pt>
                <c:pt idx="3">
                  <c:v>57336</c:v>
                </c:pt>
                <c:pt idx="4">
                  <c:v>58744</c:v>
                </c:pt>
                <c:pt idx="6">
                  <c:v>63599</c:v>
                </c:pt>
                <c:pt idx="7">
                  <c:v>63969</c:v>
                </c:pt>
                <c:pt idx="8">
                  <c:v>64276</c:v>
                </c:pt>
                <c:pt idx="9" formatCode="General">
                  <c:v>64413</c:v>
                </c:pt>
                <c:pt idx="10">
                  <c:v>59499</c:v>
                </c:pt>
                <c:pt idx="11">
                  <c:v>58978</c:v>
                </c:pt>
                <c:pt idx="12">
                  <c:v>58890</c:v>
                </c:pt>
                <c:pt idx="13" formatCode="General">
                  <c:v>58993</c:v>
                </c:pt>
                <c:pt idx="14" formatCode="General">
                  <c:v>59200</c:v>
                </c:pt>
                <c:pt idx="15">
                  <c:v>59419</c:v>
                </c:pt>
                <c:pt idx="16" formatCode="General">
                  <c:v>59263</c:v>
                </c:pt>
                <c:pt idx="17" formatCode="General">
                  <c:v>59342</c:v>
                </c:pt>
                <c:pt idx="18" formatCode="General">
                  <c:v>59696</c:v>
                </c:pt>
                <c:pt idx="19">
                  <c:v>60066</c:v>
                </c:pt>
                <c:pt idx="20">
                  <c:v>60402</c:v>
                </c:pt>
                <c:pt idx="21">
                  <c:v>60802</c:v>
                </c:pt>
                <c:pt idx="22">
                  <c:v>61742</c:v>
                </c:pt>
                <c:pt idx="23" formatCode="General">
                  <c:v>62059</c:v>
                </c:pt>
                <c:pt idx="24" formatCode="General">
                  <c:v>61950</c:v>
                </c:pt>
                <c:pt idx="25">
                  <c:v>61958</c:v>
                </c:pt>
                <c:pt idx="26" formatCode="General">
                  <c:v>61760</c:v>
                </c:pt>
                <c:pt idx="27" formatCode="General">
                  <c:v>61845</c:v>
                </c:pt>
                <c:pt idx="28">
                  <c:v>62037</c:v>
                </c:pt>
                <c:pt idx="29" formatCode="General">
                  <c:v>62076</c:v>
                </c:pt>
                <c:pt idx="30">
                  <c:v>62320</c:v>
                </c:pt>
                <c:pt idx="31">
                  <c:v>62655</c:v>
                </c:pt>
                <c:pt idx="32">
                  <c:v>63250</c:v>
                </c:pt>
                <c:pt idx="33">
                  <c:v>63362</c:v>
                </c:pt>
                <c:pt idx="34">
                  <c:v>63489</c:v>
                </c:pt>
                <c:pt idx="35">
                  <c:v>63704</c:v>
                </c:pt>
                <c:pt idx="36">
                  <c:v>63516</c:v>
                </c:pt>
                <c:pt idx="37">
                  <c:v>63356</c:v>
                </c:pt>
                <c:pt idx="38">
                  <c:v>63170</c:v>
                </c:pt>
                <c:pt idx="39">
                  <c:v>62844</c:v>
                </c:pt>
                <c:pt idx="40">
                  <c:v>62511</c:v>
                </c:pt>
                <c:pt idx="41">
                  <c:v>62089</c:v>
                </c:pt>
                <c:pt idx="42">
                  <c:v>61635</c:v>
                </c:pt>
                <c:pt idx="43">
                  <c:v>61119</c:v>
                </c:pt>
                <c:pt idx="44">
                  <c:v>60651</c:v>
                </c:pt>
                <c:pt idx="45">
                  <c:v>60316</c:v>
                </c:pt>
                <c:pt idx="46">
                  <c:v>59904</c:v>
                </c:pt>
                <c:pt idx="47">
                  <c:v>59329</c:v>
                </c:pt>
                <c:pt idx="48">
                  <c:v>58733</c:v>
                </c:pt>
                <c:pt idx="49">
                  <c:v>58097</c:v>
                </c:pt>
                <c:pt idx="50">
                  <c:v>57837</c:v>
                </c:pt>
                <c:pt idx="51">
                  <c:v>57266</c:v>
                </c:pt>
                <c:pt idx="52">
                  <c:v>56642</c:v>
                </c:pt>
                <c:pt idx="53">
                  <c:v>56103</c:v>
                </c:pt>
                <c:pt idx="54">
                  <c:v>55874</c:v>
                </c:pt>
                <c:pt idx="55">
                  <c:v>55406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7F-45AD-81CC-9261D32BE322}"/>
            </c:ext>
          </c:extLst>
        </c:ser>
        <c:ser>
          <c:idx val="2"/>
          <c:order val="2"/>
          <c:tx>
            <c:strRef>
              <c:f>市町人口!$C$166</c:f>
              <c:strCache>
                <c:ptCount val="1"/>
                <c:pt idx="0">
                  <c:v>古川市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市町人口!$D$166:$BH$166</c:f>
              <c:numCache>
                <c:formatCode>0;"△ "0</c:formatCode>
                <c:ptCount val="57"/>
                <c:pt idx="1">
                  <c:v>54224</c:v>
                </c:pt>
                <c:pt idx="2">
                  <c:v>53884</c:v>
                </c:pt>
                <c:pt idx="3">
                  <c:v>50960</c:v>
                </c:pt>
                <c:pt idx="4">
                  <c:v>50690</c:v>
                </c:pt>
                <c:pt idx="6">
                  <c:v>54148</c:v>
                </c:pt>
                <c:pt idx="7">
                  <c:v>54052</c:v>
                </c:pt>
                <c:pt idx="8">
                  <c:v>50869</c:v>
                </c:pt>
                <c:pt idx="9" formatCode="General">
                  <c:v>53782</c:v>
                </c:pt>
                <c:pt idx="10">
                  <c:v>53059</c:v>
                </c:pt>
                <c:pt idx="11">
                  <c:v>52980</c:v>
                </c:pt>
                <c:pt idx="12">
                  <c:v>52958</c:v>
                </c:pt>
                <c:pt idx="13">
                  <c:v>52950</c:v>
                </c:pt>
                <c:pt idx="14">
                  <c:v>53783</c:v>
                </c:pt>
                <c:pt idx="15">
                  <c:v>54426</c:v>
                </c:pt>
                <c:pt idx="16">
                  <c:v>54920</c:v>
                </c:pt>
                <c:pt idx="17">
                  <c:v>55284</c:v>
                </c:pt>
                <c:pt idx="18">
                  <c:v>55916</c:v>
                </c:pt>
                <c:pt idx="19">
                  <c:v>56566</c:v>
                </c:pt>
                <c:pt idx="20">
                  <c:v>56923</c:v>
                </c:pt>
                <c:pt idx="21">
                  <c:v>57260</c:v>
                </c:pt>
                <c:pt idx="22">
                  <c:v>57972</c:v>
                </c:pt>
                <c:pt idx="23">
                  <c:v>58695</c:v>
                </c:pt>
                <c:pt idx="24">
                  <c:v>59256</c:v>
                </c:pt>
                <c:pt idx="25">
                  <c:v>60191</c:v>
                </c:pt>
                <c:pt idx="26">
                  <c:v>60829</c:v>
                </c:pt>
                <c:pt idx="27">
                  <c:v>61437</c:v>
                </c:pt>
                <c:pt idx="28">
                  <c:v>62110</c:v>
                </c:pt>
                <c:pt idx="29">
                  <c:v>62619</c:v>
                </c:pt>
                <c:pt idx="30">
                  <c:v>63437</c:v>
                </c:pt>
                <c:pt idx="31">
                  <c:v>64449</c:v>
                </c:pt>
                <c:pt idx="32">
                  <c:v>65333</c:v>
                </c:pt>
                <c:pt idx="33">
                  <c:v>66437</c:v>
                </c:pt>
                <c:pt idx="34">
                  <c:v>67263</c:v>
                </c:pt>
                <c:pt idx="35">
                  <c:v>67995</c:v>
                </c:pt>
                <c:pt idx="36">
                  <c:v>68681</c:v>
                </c:pt>
                <c:pt idx="37">
                  <c:v>69443</c:v>
                </c:pt>
                <c:pt idx="38">
                  <c:v>70425</c:v>
                </c:pt>
                <c:pt idx="39">
                  <c:v>71135</c:v>
                </c:pt>
                <c:pt idx="40">
                  <c:v>71903</c:v>
                </c:pt>
                <c:pt idx="41">
                  <c:v>72283</c:v>
                </c:pt>
                <c:pt idx="42">
                  <c:v>72611</c:v>
                </c:pt>
                <c:pt idx="43">
                  <c:v>73136</c:v>
                </c:pt>
                <c:pt idx="44">
                  <c:v>73337</c:v>
                </c:pt>
                <c:pt idx="45">
                  <c:v>73726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07F-45AD-81CC-9261D32BE322}"/>
            </c:ext>
          </c:extLst>
        </c:ser>
        <c:ser>
          <c:idx val="3"/>
          <c:order val="3"/>
          <c:tx>
            <c:strRef>
              <c:f>市町人口!$C$167</c:f>
              <c:strCache>
                <c:ptCount val="1"/>
                <c:pt idx="0">
                  <c:v>気仙沼市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市町人口!$D$167:$BH$167</c:f>
              <c:numCache>
                <c:formatCode>0;"△ "0</c:formatCode>
                <c:ptCount val="57"/>
                <c:pt idx="1">
                  <c:v>57554</c:v>
                </c:pt>
                <c:pt idx="2">
                  <c:v>58556</c:v>
                </c:pt>
                <c:pt idx="3">
                  <c:v>59525</c:v>
                </c:pt>
                <c:pt idx="4">
                  <c:v>60279</c:v>
                </c:pt>
                <c:pt idx="6">
                  <c:v>61088</c:v>
                </c:pt>
                <c:pt idx="7">
                  <c:v>61868</c:v>
                </c:pt>
                <c:pt idx="8">
                  <c:v>62479</c:v>
                </c:pt>
                <c:pt idx="9" formatCode="General">
                  <c:v>62906</c:v>
                </c:pt>
                <c:pt idx="10">
                  <c:v>63288</c:v>
                </c:pt>
                <c:pt idx="11">
                  <c:v>63806</c:v>
                </c:pt>
                <c:pt idx="12">
                  <c:v>64308</c:v>
                </c:pt>
                <c:pt idx="13">
                  <c:v>64249</c:v>
                </c:pt>
                <c:pt idx="14">
                  <c:v>65490</c:v>
                </c:pt>
                <c:pt idx="15">
                  <c:v>65997</c:v>
                </c:pt>
                <c:pt idx="16">
                  <c:v>66569</c:v>
                </c:pt>
                <c:pt idx="17">
                  <c:v>67001</c:v>
                </c:pt>
                <c:pt idx="18">
                  <c:v>67375</c:v>
                </c:pt>
                <c:pt idx="19">
                  <c:v>68061</c:v>
                </c:pt>
                <c:pt idx="20">
                  <c:v>68541</c:v>
                </c:pt>
                <c:pt idx="21">
                  <c:v>68661</c:v>
                </c:pt>
                <c:pt idx="22">
                  <c:v>68694</c:v>
                </c:pt>
                <c:pt idx="23">
                  <c:v>68693</c:v>
                </c:pt>
                <c:pt idx="24">
                  <c:v>68477</c:v>
                </c:pt>
                <c:pt idx="25">
                  <c:v>68332</c:v>
                </c:pt>
                <c:pt idx="26">
                  <c:v>67748</c:v>
                </c:pt>
                <c:pt idx="27">
                  <c:v>67348</c:v>
                </c:pt>
                <c:pt idx="28">
                  <c:v>66825</c:v>
                </c:pt>
                <c:pt idx="29">
                  <c:v>66404</c:v>
                </c:pt>
                <c:pt idx="30">
                  <c:v>65984</c:v>
                </c:pt>
                <c:pt idx="31">
                  <c:v>65385</c:v>
                </c:pt>
                <c:pt idx="32">
                  <c:v>64842</c:v>
                </c:pt>
                <c:pt idx="33">
                  <c:v>64340</c:v>
                </c:pt>
                <c:pt idx="34">
                  <c:v>63851</c:v>
                </c:pt>
                <c:pt idx="35">
                  <c:v>63437</c:v>
                </c:pt>
                <c:pt idx="36">
                  <c:v>63238</c:v>
                </c:pt>
                <c:pt idx="37">
                  <c:v>62817</c:v>
                </c:pt>
                <c:pt idx="38">
                  <c:v>62372</c:v>
                </c:pt>
                <c:pt idx="39">
                  <c:v>62179</c:v>
                </c:pt>
                <c:pt idx="40">
                  <c:v>61855</c:v>
                </c:pt>
                <c:pt idx="41">
                  <c:v>61421</c:v>
                </c:pt>
                <c:pt idx="42">
                  <c:v>61025</c:v>
                </c:pt>
                <c:pt idx="43">
                  <c:v>60557</c:v>
                </c:pt>
                <c:pt idx="44">
                  <c:v>60042</c:v>
                </c:pt>
                <c:pt idx="45">
                  <c:v>59329</c:v>
                </c:pt>
                <c:pt idx="46">
                  <c:v>67009</c:v>
                </c:pt>
                <c:pt idx="47">
                  <c:v>66111</c:v>
                </c:pt>
                <c:pt idx="48">
                  <c:v>65225</c:v>
                </c:pt>
                <c:pt idx="49">
                  <c:v>64394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07F-45AD-81CC-9261D32BE322}"/>
            </c:ext>
          </c:extLst>
        </c:ser>
        <c:ser>
          <c:idx val="4"/>
          <c:order val="4"/>
          <c:tx>
            <c:strRef>
              <c:f>市町人口!$C$121</c:f>
              <c:strCache>
                <c:ptCount val="1"/>
                <c:pt idx="0">
                  <c:v>白石市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市町人口!$D$121:$BH$121</c:f>
              <c:numCache>
                <c:formatCode>0;"△ "0</c:formatCode>
                <c:ptCount val="57"/>
                <c:pt idx="1">
                  <c:v>43880</c:v>
                </c:pt>
                <c:pt idx="2">
                  <c:v>43461</c:v>
                </c:pt>
                <c:pt idx="3">
                  <c:v>43202</c:v>
                </c:pt>
                <c:pt idx="4">
                  <c:v>42785</c:v>
                </c:pt>
                <c:pt idx="6">
                  <c:v>43492</c:v>
                </c:pt>
                <c:pt idx="7">
                  <c:v>42595</c:v>
                </c:pt>
                <c:pt idx="8">
                  <c:v>42142</c:v>
                </c:pt>
                <c:pt idx="9" formatCode="General">
                  <c:v>41886</c:v>
                </c:pt>
                <c:pt idx="10">
                  <c:v>41040</c:v>
                </c:pt>
                <c:pt idx="11">
                  <c:v>41381</c:v>
                </c:pt>
                <c:pt idx="12">
                  <c:v>41287</c:v>
                </c:pt>
                <c:pt idx="13" formatCode="General">
                  <c:v>41517</c:v>
                </c:pt>
                <c:pt idx="14" formatCode="General">
                  <c:v>41312</c:v>
                </c:pt>
                <c:pt idx="15">
                  <c:v>41220</c:v>
                </c:pt>
                <c:pt idx="16" formatCode="General">
                  <c:v>41278</c:v>
                </c:pt>
                <c:pt idx="17" formatCode="General">
                  <c:v>41320</c:v>
                </c:pt>
                <c:pt idx="18" formatCode="General">
                  <c:v>41545</c:v>
                </c:pt>
                <c:pt idx="19">
                  <c:v>41650</c:v>
                </c:pt>
                <c:pt idx="20">
                  <c:v>41558</c:v>
                </c:pt>
                <c:pt idx="21">
                  <c:v>41517</c:v>
                </c:pt>
                <c:pt idx="22">
                  <c:v>41868</c:v>
                </c:pt>
                <c:pt idx="23" formatCode="General">
                  <c:v>42171</c:v>
                </c:pt>
                <c:pt idx="24" formatCode="General">
                  <c:v>42276</c:v>
                </c:pt>
                <c:pt idx="25">
                  <c:v>42390</c:v>
                </c:pt>
                <c:pt idx="26" formatCode="General">
                  <c:v>42355</c:v>
                </c:pt>
                <c:pt idx="27" formatCode="General">
                  <c:v>42375</c:v>
                </c:pt>
                <c:pt idx="28">
                  <c:v>42391</c:v>
                </c:pt>
                <c:pt idx="29" formatCode="General">
                  <c:v>42381</c:v>
                </c:pt>
                <c:pt idx="30">
                  <c:v>42264</c:v>
                </c:pt>
                <c:pt idx="31">
                  <c:v>42258</c:v>
                </c:pt>
                <c:pt idx="32">
                  <c:v>42298</c:v>
                </c:pt>
                <c:pt idx="33">
                  <c:v>42339</c:v>
                </c:pt>
                <c:pt idx="34">
                  <c:v>42256</c:v>
                </c:pt>
                <c:pt idx="35">
                  <c:v>42079</c:v>
                </c:pt>
                <c:pt idx="36">
                  <c:v>41834</c:v>
                </c:pt>
                <c:pt idx="37">
                  <c:v>41672</c:v>
                </c:pt>
                <c:pt idx="38">
                  <c:v>41582</c:v>
                </c:pt>
                <c:pt idx="39">
                  <c:v>41505</c:v>
                </c:pt>
                <c:pt idx="40">
                  <c:v>41230</c:v>
                </c:pt>
                <c:pt idx="41">
                  <c:v>41015</c:v>
                </c:pt>
                <c:pt idx="42">
                  <c:v>40866</c:v>
                </c:pt>
                <c:pt idx="43">
                  <c:v>40514</c:v>
                </c:pt>
                <c:pt idx="44">
                  <c:v>40245</c:v>
                </c:pt>
                <c:pt idx="45">
                  <c:v>39996</c:v>
                </c:pt>
                <c:pt idx="46">
                  <c:v>39685</c:v>
                </c:pt>
                <c:pt idx="47">
                  <c:v>39264</c:v>
                </c:pt>
                <c:pt idx="48">
                  <c:v>38849</c:v>
                </c:pt>
                <c:pt idx="49">
                  <c:v>38439</c:v>
                </c:pt>
                <c:pt idx="50" formatCode="General">
                  <c:v>38049</c:v>
                </c:pt>
                <c:pt idx="51">
                  <c:v>37596</c:v>
                </c:pt>
                <c:pt idx="52">
                  <c:v>37157</c:v>
                </c:pt>
                <c:pt idx="53">
                  <c:v>36725</c:v>
                </c:pt>
                <c:pt idx="54">
                  <c:v>36237</c:v>
                </c:pt>
                <c:pt idx="55">
                  <c:v>35726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07F-45AD-81CC-9261D32BE322}"/>
            </c:ext>
          </c:extLst>
        </c:ser>
        <c:ser>
          <c:idx val="5"/>
          <c:order val="5"/>
          <c:tx>
            <c:strRef>
              <c:f>市町人口!$C$122</c:f>
              <c:strCache>
                <c:ptCount val="1"/>
                <c:pt idx="0">
                  <c:v>名取市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市町人口!$D$122:$BH$122</c:f>
              <c:numCache>
                <c:formatCode>0;"△ "0</c:formatCode>
                <c:ptCount val="57"/>
                <c:pt idx="1">
                  <c:v>33117</c:v>
                </c:pt>
                <c:pt idx="2">
                  <c:v>33060</c:v>
                </c:pt>
                <c:pt idx="3">
                  <c:v>32712</c:v>
                </c:pt>
                <c:pt idx="4">
                  <c:v>32650</c:v>
                </c:pt>
                <c:pt idx="6">
                  <c:v>34084</c:v>
                </c:pt>
                <c:pt idx="7">
                  <c:v>34853</c:v>
                </c:pt>
                <c:pt idx="8">
                  <c:v>36279</c:v>
                </c:pt>
                <c:pt idx="9" formatCode="General">
                  <c:v>38062</c:v>
                </c:pt>
                <c:pt idx="10">
                  <c:v>39859</c:v>
                </c:pt>
                <c:pt idx="11">
                  <c:v>41427</c:v>
                </c:pt>
                <c:pt idx="12">
                  <c:v>42425</c:v>
                </c:pt>
                <c:pt idx="13" formatCode="General">
                  <c:v>43403</c:v>
                </c:pt>
                <c:pt idx="14" formatCode="General">
                  <c:v>44672</c:v>
                </c:pt>
                <c:pt idx="15">
                  <c:v>45910</c:v>
                </c:pt>
                <c:pt idx="16" formatCode="General">
                  <c:v>46808</c:v>
                </c:pt>
                <c:pt idx="17" formatCode="General">
                  <c:v>47783</c:v>
                </c:pt>
                <c:pt idx="18" formatCode="General">
                  <c:v>48395</c:v>
                </c:pt>
                <c:pt idx="19">
                  <c:v>48818</c:v>
                </c:pt>
                <c:pt idx="20">
                  <c:v>48955</c:v>
                </c:pt>
                <c:pt idx="21">
                  <c:v>49154</c:v>
                </c:pt>
                <c:pt idx="22">
                  <c:v>49297</c:v>
                </c:pt>
                <c:pt idx="23" formatCode="General">
                  <c:v>49553</c:v>
                </c:pt>
                <c:pt idx="24" formatCode="General">
                  <c:v>49682</c:v>
                </c:pt>
                <c:pt idx="25">
                  <c:v>50131</c:v>
                </c:pt>
                <c:pt idx="26" formatCode="General">
                  <c:v>50454</c:v>
                </c:pt>
                <c:pt idx="27" formatCode="General">
                  <c:v>50619</c:v>
                </c:pt>
                <c:pt idx="28">
                  <c:v>51023</c:v>
                </c:pt>
                <c:pt idx="29" formatCode="General">
                  <c:v>51390</c:v>
                </c:pt>
                <c:pt idx="30">
                  <c:v>52503</c:v>
                </c:pt>
                <c:pt idx="31">
                  <c:v>54031</c:v>
                </c:pt>
                <c:pt idx="32">
                  <c:v>55879</c:v>
                </c:pt>
                <c:pt idx="33">
                  <c:v>57646</c:v>
                </c:pt>
                <c:pt idx="34">
                  <c:v>59605</c:v>
                </c:pt>
                <c:pt idx="35">
                  <c:v>61025</c:v>
                </c:pt>
                <c:pt idx="36">
                  <c:v>62223</c:v>
                </c:pt>
                <c:pt idx="37">
                  <c:v>63437</c:v>
                </c:pt>
                <c:pt idx="38">
                  <c:v>64369</c:v>
                </c:pt>
                <c:pt idx="39">
                  <c:v>65215</c:v>
                </c:pt>
                <c:pt idx="40">
                  <c:v>66319</c:v>
                </c:pt>
                <c:pt idx="41">
                  <c:v>67119</c:v>
                </c:pt>
                <c:pt idx="42">
                  <c:v>67528</c:v>
                </c:pt>
                <c:pt idx="43">
                  <c:v>68019</c:v>
                </c:pt>
                <c:pt idx="44">
                  <c:v>68260</c:v>
                </c:pt>
                <c:pt idx="45">
                  <c:v>68089</c:v>
                </c:pt>
                <c:pt idx="46">
                  <c:v>68432</c:v>
                </c:pt>
                <c:pt idx="47">
                  <c:v>68685</c:v>
                </c:pt>
                <c:pt idx="48">
                  <c:v>69633</c:v>
                </c:pt>
                <c:pt idx="49">
                  <c:v>70868</c:v>
                </c:pt>
                <c:pt idx="50" formatCode="General">
                  <c:v>72150</c:v>
                </c:pt>
                <c:pt idx="51">
                  <c:v>72350</c:v>
                </c:pt>
                <c:pt idx="52">
                  <c:v>71844</c:v>
                </c:pt>
                <c:pt idx="53">
                  <c:v>72845</c:v>
                </c:pt>
                <c:pt idx="54">
                  <c:v>74652</c:v>
                </c:pt>
                <c:pt idx="55">
                  <c:v>75968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07F-45AD-81CC-9261D32BE322}"/>
            </c:ext>
          </c:extLst>
        </c:ser>
        <c:ser>
          <c:idx val="6"/>
          <c:order val="6"/>
          <c:tx>
            <c:strRef>
              <c:f>市町人口!$C$123</c:f>
              <c:strCache>
                <c:ptCount val="1"/>
                <c:pt idx="0">
                  <c:v>角田市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市町人口!$D$123:$BH$123</c:f>
              <c:numCache>
                <c:formatCode>0;"△ "0</c:formatCode>
                <c:ptCount val="57"/>
                <c:pt idx="1">
                  <c:v>34299</c:v>
                </c:pt>
                <c:pt idx="2">
                  <c:v>33761</c:v>
                </c:pt>
                <c:pt idx="3">
                  <c:v>32836</c:v>
                </c:pt>
                <c:pt idx="4">
                  <c:v>32479</c:v>
                </c:pt>
                <c:pt idx="6">
                  <c:v>32898</c:v>
                </c:pt>
                <c:pt idx="7">
                  <c:v>32595</c:v>
                </c:pt>
                <c:pt idx="8">
                  <c:v>31871</c:v>
                </c:pt>
                <c:pt idx="9" formatCode="General">
                  <c:v>31628</c:v>
                </c:pt>
                <c:pt idx="10">
                  <c:v>31751</c:v>
                </c:pt>
                <c:pt idx="11">
                  <c:v>31653</c:v>
                </c:pt>
                <c:pt idx="12">
                  <c:v>31622</c:v>
                </c:pt>
                <c:pt idx="13" formatCode="General">
                  <c:v>31796</c:v>
                </c:pt>
                <c:pt idx="14" formatCode="General">
                  <c:v>32117</c:v>
                </c:pt>
                <c:pt idx="15">
                  <c:v>32537</c:v>
                </c:pt>
                <c:pt idx="16" formatCode="General">
                  <c:v>32815</c:v>
                </c:pt>
                <c:pt idx="17" formatCode="General">
                  <c:v>33099</c:v>
                </c:pt>
                <c:pt idx="18" formatCode="General">
                  <c:v>33317</c:v>
                </c:pt>
                <c:pt idx="19">
                  <c:v>33633</c:v>
                </c:pt>
                <c:pt idx="20">
                  <c:v>33936</c:v>
                </c:pt>
                <c:pt idx="21">
                  <c:v>34128</c:v>
                </c:pt>
                <c:pt idx="22">
                  <c:v>34388</c:v>
                </c:pt>
                <c:pt idx="23" formatCode="General">
                  <c:v>34601</c:v>
                </c:pt>
                <c:pt idx="24" formatCode="General">
                  <c:v>34809</c:v>
                </c:pt>
                <c:pt idx="25">
                  <c:v>34909</c:v>
                </c:pt>
                <c:pt idx="26" formatCode="General">
                  <c:v>35223</c:v>
                </c:pt>
                <c:pt idx="27" formatCode="General">
                  <c:v>35433</c:v>
                </c:pt>
                <c:pt idx="28">
                  <c:v>35528</c:v>
                </c:pt>
                <c:pt idx="29" formatCode="General">
                  <c:v>35579</c:v>
                </c:pt>
                <c:pt idx="30">
                  <c:v>35485</c:v>
                </c:pt>
                <c:pt idx="31">
                  <c:v>35498</c:v>
                </c:pt>
                <c:pt idx="32">
                  <c:v>35459</c:v>
                </c:pt>
                <c:pt idx="33">
                  <c:v>35417</c:v>
                </c:pt>
                <c:pt idx="34">
                  <c:v>35436</c:v>
                </c:pt>
                <c:pt idx="35">
                  <c:v>35343</c:v>
                </c:pt>
                <c:pt idx="36">
                  <c:v>35304</c:v>
                </c:pt>
                <c:pt idx="37">
                  <c:v>35180</c:v>
                </c:pt>
                <c:pt idx="38">
                  <c:v>35013</c:v>
                </c:pt>
                <c:pt idx="39">
                  <c:v>34781</c:v>
                </c:pt>
                <c:pt idx="40">
                  <c:v>34667</c:v>
                </c:pt>
                <c:pt idx="41">
                  <c:v>34396</c:v>
                </c:pt>
                <c:pt idx="42">
                  <c:v>34210</c:v>
                </c:pt>
                <c:pt idx="43">
                  <c:v>34113</c:v>
                </c:pt>
                <c:pt idx="44">
                  <c:v>33804</c:v>
                </c:pt>
                <c:pt idx="45">
                  <c:v>33479</c:v>
                </c:pt>
                <c:pt idx="46">
                  <c:v>33233</c:v>
                </c:pt>
                <c:pt idx="47">
                  <c:v>33020</c:v>
                </c:pt>
                <c:pt idx="48">
                  <c:v>32666</c:v>
                </c:pt>
                <c:pt idx="49">
                  <c:v>32378</c:v>
                </c:pt>
                <c:pt idx="50" formatCode="General">
                  <c:v>32062</c:v>
                </c:pt>
                <c:pt idx="51">
                  <c:v>31690</c:v>
                </c:pt>
                <c:pt idx="52">
                  <c:v>31548</c:v>
                </c:pt>
                <c:pt idx="53">
                  <c:v>31213</c:v>
                </c:pt>
                <c:pt idx="54">
                  <c:v>30818</c:v>
                </c:pt>
                <c:pt idx="55">
                  <c:v>30474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07F-45AD-81CC-9261D32BE322}"/>
            </c:ext>
          </c:extLst>
        </c:ser>
        <c:ser>
          <c:idx val="7"/>
          <c:order val="7"/>
          <c:tx>
            <c:strRef>
              <c:f>市町人口!$C$124</c:f>
              <c:strCache>
                <c:ptCount val="1"/>
                <c:pt idx="0">
                  <c:v>多賀城市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市町人口!$D$124:$BH$124</c:f>
              <c:numCache>
                <c:formatCode>General</c:formatCode>
                <c:ptCount val="57"/>
                <c:pt idx="1">
                  <c:v>21440</c:v>
                </c:pt>
                <c:pt idx="2">
                  <c:v>21281</c:v>
                </c:pt>
                <c:pt idx="3">
                  <c:v>21595</c:v>
                </c:pt>
                <c:pt idx="4">
                  <c:v>23018</c:v>
                </c:pt>
                <c:pt idx="6">
                  <c:v>27413</c:v>
                </c:pt>
                <c:pt idx="7">
                  <c:v>30033</c:v>
                </c:pt>
                <c:pt idx="8">
                  <c:v>31949</c:v>
                </c:pt>
                <c:pt idx="9">
                  <c:v>33010</c:v>
                </c:pt>
                <c:pt idx="10">
                  <c:v>35109</c:v>
                </c:pt>
                <c:pt idx="11">
                  <c:v>36676</c:v>
                </c:pt>
                <c:pt idx="12">
                  <c:v>38412</c:v>
                </c:pt>
                <c:pt idx="13">
                  <c:v>39138</c:v>
                </c:pt>
                <c:pt idx="14">
                  <c:v>41217</c:v>
                </c:pt>
                <c:pt idx="15" formatCode="0;&quot;△ &quot;0">
                  <c:v>42495</c:v>
                </c:pt>
                <c:pt idx="16">
                  <c:v>44041</c:v>
                </c:pt>
                <c:pt idx="17">
                  <c:v>45566</c:v>
                </c:pt>
                <c:pt idx="18">
                  <c:v>46144</c:v>
                </c:pt>
                <c:pt idx="19" formatCode="0;&quot;△ &quot;0">
                  <c:v>47542</c:v>
                </c:pt>
                <c:pt idx="20" formatCode="0;&quot;△ &quot;0">
                  <c:v>49023</c:v>
                </c:pt>
                <c:pt idx="21" formatCode="0;&quot;△ &quot;0">
                  <c:v>49925</c:v>
                </c:pt>
                <c:pt idx="22" formatCode="0;&quot;△ &quot;0">
                  <c:v>51210</c:v>
                </c:pt>
                <c:pt idx="23">
                  <c:v>51982</c:v>
                </c:pt>
                <c:pt idx="24">
                  <c:v>52725</c:v>
                </c:pt>
                <c:pt idx="25" formatCode="0;&quot;△ &quot;0">
                  <c:v>52846</c:v>
                </c:pt>
                <c:pt idx="26">
                  <c:v>53303</c:v>
                </c:pt>
                <c:pt idx="27">
                  <c:v>54002</c:v>
                </c:pt>
                <c:pt idx="28" formatCode="0;&quot;△ &quot;0">
                  <c:v>54752</c:v>
                </c:pt>
                <c:pt idx="29">
                  <c:v>55711</c:v>
                </c:pt>
                <c:pt idx="30" formatCode="0;&quot;△ &quot;0">
                  <c:v>56383</c:v>
                </c:pt>
                <c:pt idx="31" formatCode="0;&quot;△ &quot;0">
                  <c:v>57852</c:v>
                </c:pt>
                <c:pt idx="32" formatCode="0;&quot;△ &quot;0">
                  <c:v>58355</c:v>
                </c:pt>
                <c:pt idx="33" formatCode="0;&quot;△ &quot;0">
                  <c:v>58599</c:v>
                </c:pt>
                <c:pt idx="34" formatCode="0;&quot;△ &quot;0">
                  <c:v>58818</c:v>
                </c:pt>
                <c:pt idx="35" formatCode="0;&quot;△ &quot;0">
                  <c:v>59042</c:v>
                </c:pt>
                <c:pt idx="36" formatCode="0;&quot;△ &quot;0">
                  <c:v>59422</c:v>
                </c:pt>
                <c:pt idx="37" formatCode="0;&quot;△ &quot;0">
                  <c:v>59509</c:v>
                </c:pt>
                <c:pt idx="38" formatCode="0;&quot;△ &quot;0">
                  <c:v>59628</c:v>
                </c:pt>
                <c:pt idx="39" formatCode="0;&quot;△ &quot;0">
                  <c:v>59951</c:v>
                </c:pt>
                <c:pt idx="40" formatCode="0;&quot;△ &quot;0">
                  <c:v>60176</c:v>
                </c:pt>
                <c:pt idx="41" formatCode="0;&quot;△ &quot;0">
                  <c:v>60660</c:v>
                </c:pt>
                <c:pt idx="42" formatCode="0;&quot;△ &quot;0">
                  <c:v>60827</c:v>
                </c:pt>
                <c:pt idx="43" formatCode="0;&quot;△ &quot;0">
                  <c:v>61046</c:v>
                </c:pt>
                <c:pt idx="44" formatCode="0;&quot;△ &quot;0">
                  <c:v>61628</c:v>
                </c:pt>
                <c:pt idx="45" formatCode="0;&quot;△ &quot;0">
                  <c:v>61892</c:v>
                </c:pt>
                <c:pt idx="46" formatCode="0;&quot;△ &quot;0">
                  <c:v>62371</c:v>
                </c:pt>
                <c:pt idx="47" formatCode="0;&quot;△ &quot;0">
                  <c:v>62428</c:v>
                </c:pt>
                <c:pt idx="48" formatCode="0;&quot;△ &quot;0">
                  <c:v>62567</c:v>
                </c:pt>
                <c:pt idx="49" formatCode="0;&quot;△ &quot;0">
                  <c:v>62861</c:v>
                </c:pt>
                <c:pt idx="50">
                  <c:v>62658</c:v>
                </c:pt>
                <c:pt idx="51" formatCode="0;&quot;△ &quot;0">
                  <c:v>62289</c:v>
                </c:pt>
                <c:pt idx="52" formatCode="0;&quot;△ &quot;0">
                  <c:v>61166</c:v>
                </c:pt>
                <c:pt idx="53" formatCode="0;&quot;△ &quot;0">
                  <c:v>61524</c:v>
                </c:pt>
                <c:pt idx="54" formatCode="0;&quot;△ &quot;0">
                  <c:v>61756</c:v>
                </c:pt>
                <c:pt idx="55" formatCode="0;&quot;△ &quot;0">
                  <c:v>62156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07F-45AD-81CC-9261D32BE322}"/>
            </c:ext>
          </c:extLst>
        </c:ser>
        <c:ser>
          <c:idx val="8"/>
          <c:order val="8"/>
          <c:tx>
            <c:strRef>
              <c:f>市町人口!$C$125</c:f>
              <c:strCache>
                <c:ptCount val="1"/>
                <c:pt idx="0">
                  <c:v>岩沼市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市町人口!$D$125:$BH$125</c:f>
              <c:numCache>
                <c:formatCode>General</c:formatCode>
                <c:ptCount val="57"/>
                <c:pt idx="1">
                  <c:v>26543</c:v>
                </c:pt>
                <c:pt idx="2">
                  <c:v>26494</c:v>
                </c:pt>
                <c:pt idx="3">
                  <c:v>26577</c:v>
                </c:pt>
                <c:pt idx="4">
                  <c:v>26994</c:v>
                </c:pt>
                <c:pt idx="6">
                  <c:v>27179</c:v>
                </c:pt>
                <c:pt idx="7">
                  <c:v>27446</c:v>
                </c:pt>
                <c:pt idx="8">
                  <c:v>27859</c:v>
                </c:pt>
                <c:pt idx="9">
                  <c:v>28563</c:v>
                </c:pt>
                <c:pt idx="10">
                  <c:v>29554</c:v>
                </c:pt>
                <c:pt idx="11">
                  <c:v>30080</c:v>
                </c:pt>
                <c:pt idx="12">
                  <c:v>30363</c:v>
                </c:pt>
                <c:pt idx="13">
                  <c:v>30384</c:v>
                </c:pt>
                <c:pt idx="14">
                  <c:v>31260</c:v>
                </c:pt>
                <c:pt idx="15" formatCode="0;&quot;△ &quot;0">
                  <c:v>32084</c:v>
                </c:pt>
                <c:pt idx="16">
                  <c:v>32777</c:v>
                </c:pt>
                <c:pt idx="17">
                  <c:v>33521</c:v>
                </c:pt>
                <c:pt idx="18">
                  <c:v>34009</c:v>
                </c:pt>
                <c:pt idx="19" formatCode="0;&quot;△ &quot;0">
                  <c:v>34334</c:v>
                </c:pt>
                <c:pt idx="20" formatCode="0;&quot;△ &quot;0">
                  <c:v>34426</c:v>
                </c:pt>
                <c:pt idx="21" formatCode="0;&quot;△ &quot;0">
                  <c:v>35009</c:v>
                </c:pt>
                <c:pt idx="22" formatCode="0;&quot;△ &quot;0">
                  <c:v>35457</c:v>
                </c:pt>
                <c:pt idx="23">
                  <c:v>35718</c:v>
                </c:pt>
                <c:pt idx="24">
                  <c:v>35898</c:v>
                </c:pt>
                <c:pt idx="25" formatCode="0;&quot;△ &quot;0">
                  <c:v>36174</c:v>
                </c:pt>
                <c:pt idx="26">
                  <c:v>36492</c:v>
                </c:pt>
                <c:pt idx="27">
                  <c:v>36742</c:v>
                </c:pt>
                <c:pt idx="28" formatCode="0;&quot;△ &quot;0">
                  <c:v>37203</c:v>
                </c:pt>
                <c:pt idx="29">
                  <c:v>37259</c:v>
                </c:pt>
                <c:pt idx="30" formatCode="0;&quot;△ &quot;0">
                  <c:v>37478</c:v>
                </c:pt>
                <c:pt idx="31" formatCode="0;&quot;△ &quot;0">
                  <c:v>37931</c:v>
                </c:pt>
                <c:pt idx="32" formatCode="0;&quot;△ &quot;0">
                  <c:v>38126</c:v>
                </c:pt>
                <c:pt idx="33" formatCode="0;&quot;△ &quot;0">
                  <c:v>38308</c:v>
                </c:pt>
                <c:pt idx="34" formatCode="0;&quot;△ &quot;0">
                  <c:v>38821</c:v>
                </c:pt>
                <c:pt idx="35" formatCode="0;&quot;△ &quot;0">
                  <c:v>39290</c:v>
                </c:pt>
                <c:pt idx="36" formatCode="0;&quot;△ &quot;0">
                  <c:v>39805</c:v>
                </c:pt>
                <c:pt idx="37" formatCode="0;&quot;△ &quot;0">
                  <c:v>39724</c:v>
                </c:pt>
                <c:pt idx="38" formatCode="0;&quot;△ &quot;0">
                  <c:v>40087</c:v>
                </c:pt>
                <c:pt idx="39" formatCode="0;&quot;△ &quot;0">
                  <c:v>40512</c:v>
                </c:pt>
                <c:pt idx="40" formatCode="0;&quot;△ &quot;0">
                  <c:v>40877</c:v>
                </c:pt>
                <c:pt idx="41" formatCode="0;&quot;△ &quot;0">
                  <c:v>41341</c:v>
                </c:pt>
                <c:pt idx="42" formatCode="0;&quot;△ &quot;0">
                  <c:v>41874</c:v>
                </c:pt>
                <c:pt idx="43" formatCode="0;&quot;△ &quot;0">
                  <c:v>42245</c:v>
                </c:pt>
                <c:pt idx="44" formatCode="0;&quot;△ &quot;0">
                  <c:v>42966</c:v>
                </c:pt>
                <c:pt idx="45" formatCode="0;&quot;△ &quot;0">
                  <c:v>43426</c:v>
                </c:pt>
                <c:pt idx="46" formatCode="0;&quot;△ &quot;0">
                  <c:v>43857</c:v>
                </c:pt>
                <c:pt idx="47" formatCode="0;&quot;△ &quot;0">
                  <c:v>44231</c:v>
                </c:pt>
                <c:pt idx="48" formatCode="0;&quot;△ &quot;0">
                  <c:v>44254</c:v>
                </c:pt>
                <c:pt idx="49" formatCode="0;&quot;△ &quot;0">
                  <c:v>44271</c:v>
                </c:pt>
                <c:pt idx="50">
                  <c:v>44308</c:v>
                </c:pt>
                <c:pt idx="51" formatCode="0;&quot;△ &quot;0">
                  <c:v>43903</c:v>
                </c:pt>
                <c:pt idx="52" formatCode="0;&quot;△ &quot;0">
                  <c:v>43530</c:v>
                </c:pt>
                <c:pt idx="53" formatCode="0;&quot;△ &quot;0">
                  <c:v>43463</c:v>
                </c:pt>
                <c:pt idx="54" formatCode="0;&quot;△ &quot;0">
                  <c:v>43656</c:v>
                </c:pt>
                <c:pt idx="55" formatCode="0;&quot;△ &quot;0">
                  <c:v>43880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307F-45AD-81CC-9261D32BE322}"/>
            </c:ext>
          </c:extLst>
        </c:ser>
        <c:ser>
          <c:idx val="9"/>
          <c:order val="9"/>
          <c:tx>
            <c:strRef>
              <c:f>市町人口!$C$162</c:f>
              <c:strCache>
                <c:ptCount val="1"/>
                <c:pt idx="0">
                  <c:v>泉市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市町人口!$D$162:$BH$162</c:f>
              <c:numCache>
                <c:formatCode>General</c:formatCode>
                <c:ptCount val="57"/>
                <c:pt idx="1">
                  <c:v>13721</c:v>
                </c:pt>
                <c:pt idx="2">
                  <c:v>13787</c:v>
                </c:pt>
                <c:pt idx="3">
                  <c:v>13811</c:v>
                </c:pt>
                <c:pt idx="4">
                  <c:v>14605</c:v>
                </c:pt>
                <c:pt idx="6">
                  <c:v>19046</c:v>
                </c:pt>
                <c:pt idx="7">
                  <c:v>22074</c:v>
                </c:pt>
                <c:pt idx="8">
                  <c:v>26474</c:v>
                </c:pt>
                <c:pt idx="9">
                  <c:v>29066</c:v>
                </c:pt>
                <c:pt idx="10">
                  <c:v>31357</c:v>
                </c:pt>
                <c:pt idx="11">
                  <c:v>34315</c:v>
                </c:pt>
                <c:pt idx="12">
                  <c:v>40891</c:v>
                </c:pt>
                <c:pt idx="13">
                  <c:v>37540</c:v>
                </c:pt>
                <c:pt idx="14">
                  <c:v>58015</c:v>
                </c:pt>
                <c:pt idx="15">
                  <c:v>65645</c:v>
                </c:pt>
                <c:pt idx="16">
                  <c:v>70788</c:v>
                </c:pt>
                <c:pt idx="17">
                  <c:v>75397</c:v>
                </c:pt>
                <c:pt idx="18">
                  <c:v>79603</c:v>
                </c:pt>
                <c:pt idx="19">
                  <c:v>86140</c:v>
                </c:pt>
                <c:pt idx="20">
                  <c:v>93568</c:v>
                </c:pt>
                <c:pt idx="21">
                  <c:v>99995</c:v>
                </c:pt>
                <c:pt idx="22">
                  <c:v>105657</c:v>
                </c:pt>
                <c:pt idx="23">
                  <c:v>111013</c:v>
                </c:pt>
                <c:pt idx="24">
                  <c:v>116736</c:v>
                </c:pt>
                <c:pt idx="25">
                  <c:v>121076</c:v>
                </c:pt>
                <c:pt idx="26">
                  <c:v>125736</c:v>
                </c:pt>
                <c:pt idx="27">
                  <c:v>131480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307F-45AD-81CC-9261D32BE3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796416"/>
        <c:axId val="136810880"/>
      </c:lineChart>
      <c:catAx>
        <c:axId val="136796416"/>
        <c:scaling>
          <c:orientation val="minMax"/>
        </c:scaling>
        <c:delete val="0"/>
        <c:axPos val="b"/>
        <c:numFmt formatCode="[$-411]m\.d\.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3681088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6810880"/>
        <c:scaling>
          <c:orientation val="minMax"/>
          <c:max val="20000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3679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9081272084805653"/>
          <c:y val="1.5025041736227046E-2"/>
          <c:w val="0.68374558303886923"/>
          <c:h val="0.1185987143927543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県中南部町村の人口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(国勢調査又は推計人口)</a:t>
            </a:r>
          </a:p>
        </c:rich>
      </c:tx>
      <c:layout>
        <c:manualLayout>
          <c:xMode val="edge"/>
          <c:yMode val="edge"/>
          <c:x val="0.13380300173745888"/>
          <c:y val="0.1680534192793288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46550006318434E-2"/>
          <c:y val="7.1547479093664768E-2"/>
          <c:w val="0.91373317985700564"/>
          <c:h val="0.82362795700846658"/>
        </c:manualLayout>
      </c:layout>
      <c:lineChart>
        <c:grouping val="standard"/>
        <c:varyColors val="0"/>
        <c:ser>
          <c:idx val="0"/>
          <c:order val="0"/>
          <c:tx>
            <c:strRef>
              <c:f>市町人口!$C$131</c:f>
              <c:strCache>
                <c:ptCount val="1"/>
                <c:pt idx="0">
                  <c:v>蔵王町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市町人口!$D$131:$BH$131</c:f>
              <c:numCache>
                <c:formatCode>0;"△ "0</c:formatCode>
                <c:ptCount val="57"/>
                <c:pt idx="1">
                  <c:v>15842</c:v>
                </c:pt>
                <c:pt idx="2">
                  <c:v>15699</c:v>
                </c:pt>
                <c:pt idx="3">
                  <c:v>15378</c:v>
                </c:pt>
                <c:pt idx="4">
                  <c:v>15254</c:v>
                </c:pt>
                <c:pt idx="6">
                  <c:v>15497</c:v>
                </c:pt>
                <c:pt idx="7">
                  <c:v>15579</c:v>
                </c:pt>
                <c:pt idx="8">
                  <c:v>15198</c:v>
                </c:pt>
                <c:pt idx="9" formatCode="General">
                  <c:v>15054</c:v>
                </c:pt>
                <c:pt idx="10">
                  <c:v>14616</c:v>
                </c:pt>
                <c:pt idx="11">
                  <c:v>14520</c:v>
                </c:pt>
                <c:pt idx="12">
                  <c:v>14397</c:v>
                </c:pt>
                <c:pt idx="13" formatCode="General">
                  <c:v>14546</c:v>
                </c:pt>
                <c:pt idx="14" formatCode="General">
                  <c:v>14275</c:v>
                </c:pt>
                <c:pt idx="15">
                  <c:v>14233</c:v>
                </c:pt>
                <c:pt idx="16" formatCode="General">
                  <c:v>14223</c:v>
                </c:pt>
                <c:pt idx="17" formatCode="General">
                  <c:v>14161</c:v>
                </c:pt>
                <c:pt idx="18" formatCode="General">
                  <c:v>14179</c:v>
                </c:pt>
                <c:pt idx="19">
                  <c:v>14107</c:v>
                </c:pt>
                <c:pt idx="20">
                  <c:v>14085</c:v>
                </c:pt>
                <c:pt idx="21">
                  <c:v>14180</c:v>
                </c:pt>
                <c:pt idx="22">
                  <c:v>14158</c:v>
                </c:pt>
                <c:pt idx="23" formatCode="General">
                  <c:v>14168</c:v>
                </c:pt>
                <c:pt idx="24" formatCode="General">
                  <c:v>14217</c:v>
                </c:pt>
                <c:pt idx="25">
                  <c:v>14361</c:v>
                </c:pt>
                <c:pt idx="26" formatCode="General">
                  <c:v>14385</c:v>
                </c:pt>
                <c:pt idx="27" formatCode="General">
                  <c:v>14346</c:v>
                </c:pt>
                <c:pt idx="28">
                  <c:v>14354</c:v>
                </c:pt>
                <c:pt idx="29" formatCode="General">
                  <c:v>14366</c:v>
                </c:pt>
                <c:pt idx="30">
                  <c:v>14358</c:v>
                </c:pt>
                <c:pt idx="31">
                  <c:v>14283</c:v>
                </c:pt>
                <c:pt idx="32">
                  <c:v>14204</c:v>
                </c:pt>
                <c:pt idx="33">
                  <c:v>14272</c:v>
                </c:pt>
                <c:pt idx="34">
                  <c:v>14309</c:v>
                </c:pt>
                <c:pt idx="35">
                  <c:v>14246</c:v>
                </c:pt>
                <c:pt idx="36">
                  <c:v>14256</c:v>
                </c:pt>
                <c:pt idx="37">
                  <c:v>14223</c:v>
                </c:pt>
                <c:pt idx="38">
                  <c:v>14168</c:v>
                </c:pt>
                <c:pt idx="39">
                  <c:v>14153</c:v>
                </c:pt>
                <c:pt idx="40">
                  <c:v>14066</c:v>
                </c:pt>
                <c:pt idx="41">
                  <c:v>13968</c:v>
                </c:pt>
                <c:pt idx="42">
                  <c:v>13890</c:v>
                </c:pt>
                <c:pt idx="43">
                  <c:v>13844</c:v>
                </c:pt>
                <c:pt idx="44">
                  <c:v>13823</c:v>
                </c:pt>
                <c:pt idx="45">
                  <c:v>13776</c:v>
                </c:pt>
                <c:pt idx="46">
                  <c:v>13657</c:v>
                </c:pt>
                <c:pt idx="47">
                  <c:v>13555</c:v>
                </c:pt>
                <c:pt idx="48">
                  <c:v>13479</c:v>
                </c:pt>
                <c:pt idx="49">
                  <c:v>13350</c:v>
                </c:pt>
                <c:pt idx="50" formatCode="General">
                  <c:v>13212</c:v>
                </c:pt>
                <c:pt idx="51">
                  <c:v>13121</c:v>
                </c:pt>
                <c:pt idx="52">
                  <c:v>13010</c:v>
                </c:pt>
                <c:pt idx="53">
                  <c:v>12908</c:v>
                </c:pt>
                <c:pt idx="54">
                  <c:v>12751</c:v>
                </c:pt>
                <c:pt idx="55">
                  <c:v>12646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59-4C35-A6F9-94DAA54F2895}"/>
            </c:ext>
          </c:extLst>
        </c:ser>
        <c:ser>
          <c:idx val="1"/>
          <c:order val="1"/>
          <c:tx>
            <c:strRef>
              <c:f>市町人口!$C$132</c:f>
              <c:strCache>
                <c:ptCount val="1"/>
                <c:pt idx="0">
                  <c:v>七ヶ宿町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市町人口!$D$132:$BH$132</c:f>
              <c:numCache>
                <c:formatCode>0;"△ "0</c:formatCode>
                <c:ptCount val="57"/>
                <c:pt idx="1">
                  <c:v>5146</c:v>
                </c:pt>
                <c:pt idx="2">
                  <c:v>5089</c:v>
                </c:pt>
                <c:pt idx="3">
                  <c:v>4745</c:v>
                </c:pt>
                <c:pt idx="4">
                  <c:v>4530</c:v>
                </c:pt>
                <c:pt idx="6">
                  <c:v>4651</c:v>
                </c:pt>
                <c:pt idx="7">
                  <c:v>4571</c:v>
                </c:pt>
                <c:pt idx="8">
                  <c:v>4457</c:v>
                </c:pt>
                <c:pt idx="9" formatCode="General">
                  <c:v>4283</c:v>
                </c:pt>
                <c:pt idx="10">
                  <c:v>4031</c:v>
                </c:pt>
                <c:pt idx="11">
                  <c:v>3906</c:v>
                </c:pt>
                <c:pt idx="12">
                  <c:v>3786</c:v>
                </c:pt>
                <c:pt idx="13" formatCode="General">
                  <c:v>3864</c:v>
                </c:pt>
                <c:pt idx="14" formatCode="General">
                  <c:v>3623</c:v>
                </c:pt>
                <c:pt idx="15">
                  <c:v>3553</c:v>
                </c:pt>
                <c:pt idx="16" formatCode="General">
                  <c:v>3465</c:v>
                </c:pt>
                <c:pt idx="17" formatCode="General">
                  <c:v>3372</c:v>
                </c:pt>
                <c:pt idx="18" formatCode="General">
                  <c:v>3299</c:v>
                </c:pt>
                <c:pt idx="19">
                  <c:v>3248</c:v>
                </c:pt>
                <c:pt idx="20">
                  <c:v>3182</c:v>
                </c:pt>
                <c:pt idx="21">
                  <c:v>2987</c:v>
                </c:pt>
                <c:pt idx="22">
                  <c:v>2556</c:v>
                </c:pt>
                <c:pt idx="23" formatCode="General">
                  <c:v>2484</c:v>
                </c:pt>
                <c:pt idx="24" formatCode="General">
                  <c:v>2433</c:v>
                </c:pt>
                <c:pt idx="25">
                  <c:v>2412</c:v>
                </c:pt>
                <c:pt idx="26" formatCode="General">
                  <c:v>2393</c:v>
                </c:pt>
                <c:pt idx="27" formatCode="General">
                  <c:v>2400</c:v>
                </c:pt>
                <c:pt idx="28">
                  <c:v>2368</c:v>
                </c:pt>
                <c:pt idx="29" formatCode="General">
                  <c:v>2299</c:v>
                </c:pt>
                <c:pt idx="30">
                  <c:v>2249</c:v>
                </c:pt>
                <c:pt idx="31">
                  <c:v>2254</c:v>
                </c:pt>
                <c:pt idx="32">
                  <c:v>2286</c:v>
                </c:pt>
                <c:pt idx="33">
                  <c:v>2309</c:v>
                </c:pt>
                <c:pt idx="34">
                  <c:v>2241</c:v>
                </c:pt>
                <c:pt idx="35">
                  <c:v>2186</c:v>
                </c:pt>
                <c:pt idx="36">
                  <c:v>2176</c:v>
                </c:pt>
                <c:pt idx="37">
                  <c:v>2163</c:v>
                </c:pt>
                <c:pt idx="38">
                  <c:v>2125</c:v>
                </c:pt>
                <c:pt idx="39">
                  <c:v>2084</c:v>
                </c:pt>
                <c:pt idx="40">
                  <c:v>2082</c:v>
                </c:pt>
                <c:pt idx="41">
                  <c:v>2031</c:v>
                </c:pt>
                <c:pt idx="42">
                  <c:v>1990</c:v>
                </c:pt>
                <c:pt idx="43">
                  <c:v>1991</c:v>
                </c:pt>
                <c:pt idx="44">
                  <c:v>1944</c:v>
                </c:pt>
                <c:pt idx="45">
                  <c:v>1916</c:v>
                </c:pt>
                <c:pt idx="46">
                  <c:v>1912</c:v>
                </c:pt>
                <c:pt idx="47">
                  <c:v>1890</c:v>
                </c:pt>
                <c:pt idx="48">
                  <c:v>1851</c:v>
                </c:pt>
                <c:pt idx="49">
                  <c:v>1807</c:v>
                </c:pt>
                <c:pt idx="50" formatCode="General">
                  <c:v>1744</c:v>
                </c:pt>
                <c:pt idx="51">
                  <c:v>1710</c:v>
                </c:pt>
                <c:pt idx="52">
                  <c:v>1655</c:v>
                </c:pt>
                <c:pt idx="53">
                  <c:v>1643</c:v>
                </c:pt>
                <c:pt idx="54">
                  <c:v>1577</c:v>
                </c:pt>
                <c:pt idx="55">
                  <c:v>1528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59-4C35-A6F9-94DAA54F2895}"/>
            </c:ext>
          </c:extLst>
        </c:ser>
        <c:ser>
          <c:idx val="2"/>
          <c:order val="2"/>
          <c:tx>
            <c:strRef>
              <c:f>市町人口!$C$133</c:f>
              <c:strCache>
                <c:ptCount val="1"/>
                <c:pt idx="0">
                  <c:v>大河原町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市町人口!$D$133:$BH$133</c:f>
              <c:numCache>
                <c:formatCode>0;"△ "0</c:formatCode>
                <c:ptCount val="57"/>
                <c:pt idx="1">
                  <c:v>15353</c:v>
                </c:pt>
                <c:pt idx="2">
                  <c:v>14996</c:v>
                </c:pt>
                <c:pt idx="3">
                  <c:v>15066</c:v>
                </c:pt>
                <c:pt idx="4">
                  <c:v>15210</c:v>
                </c:pt>
                <c:pt idx="6">
                  <c:v>16312</c:v>
                </c:pt>
                <c:pt idx="7">
                  <c:v>16298</c:v>
                </c:pt>
                <c:pt idx="8">
                  <c:v>16188</c:v>
                </c:pt>
                <c:pt idx="9" formatCode="General">
                  <c:v>15916</c:v>
                </c:pt>
                <c:pt idx="10">
                  <c:v>16060</c:v>
                </c:pt>
                <c:pt idx="11">
                  <c:v>16323</c:v>
                </c:pt>
                <c:pt idx="12">
                  <c:v>16483</c:v>
                </c:pt>
                <c:pt idx="13" formatCode="General">
                  <c:v>16422</c:v>
                </c:pt>
                <c:pt idx="14" formatCode="General">
                  <c:v>17167</c:v>
                </c:pt>
                <c:pt idx="15">
                  <c:v>17423</c:v>
                </c:pt>
                <c:pt idx="16" formatCode="General">
                  <c:v>17890</c:v>
                </c:pt>
                <c:pt idx="17" formatCode="General">
                  <c:v>18367</c:v>
                </c:pt>
                <c:pt idx="18" formatCode="General">
                  <c:v>18791</c:v>
                </c:pt>
                <c:pt idx="19">
                  <c:v>19074</c:v>
                </c:pt>
                <c:pt idx="20">
                  <c:v>19309</c:v>
                </c:pt>
                <c:pt idx="21">
                  <c:v>19506</c:v>
                </c:pt>
                <c:pt idx="22">
                  <c:v>19946</c:v>
                </c:pt>
                <c:pt idx="23" formatCode="General">
                  <c:v>20130</c:v>
                </c:pt>
                <c:pt idx="24" formatCode="General">
                  <c:v>20313</c:v>
                </c:pt>
                <c:pt idx="25">
                  <c:v>20428</c:v>
                </c:pt>
                <c:pt idx="26" formatCode="General">
                  <c:v>20414</c:v>
                </c:pt>
                <c:pt idx="27" formatCode="General">
                  <c:v>20592</c:v>
                </c:pt>
                <c:pt idx="28">
                  <c:v>20743</c:v>
                </c:pt>
                <c:pt idx="29" formatCode="General">
                  <c:v>20857</c:v>
                </c:pt>
                <c:pt idx="30">
                  <c:v>20943</c:v>
                </c:pt>
                <c:pt idx="31">
                  <c:v>21050</c:v>
                </c:pt>
                <c:pt idx="32">
                  <c:v>21233</c:v>
                </c:pt>
                <c:pt idx="33">
                  <c:v>21575</c:v>
                </c:pt>
                <c:pt idx="34">
                  <c:v>21759</c:v>
                </c:pt>
                <c:pt idx="35">
                  <c:v>21963</c:v>
                </c:pt>
                <c:pt idx="36">
                  <c:v>22009</c:v>
                </c:pt>
                <c:pt idx="37">
                  <c:v>22300</c:v>
                </c:pt>
                <c:pt idx="38">
                  <c:v>22448</c:v>
                </c:pt>
                <c:pt idx="39">
                  <c:v>22539</c:v>
                </c:pt>
                <c:pt idx="40">
                  <c:v>22703</c:v>
                </c:pt>
                <c:pt idx="41">
                  <c:v>22875</c:v>
                </c:pt>
                <c:pt idx="42">
                  <c:v>23013</c:v>
                </c:pt>
                <c:pt idx="43">
                  <c:v>23053</c:v>
                </c:pt>
                <c:pt idx="44">
                  <c:v>23192</c:v>
                </c:pt>
                <c:pt idx="45">
                  <c:v>23288</c:v>
                </c:pt>
                <c:pt idx="46">
                  <c:v>23407</c:v>
                </c:pt>
                <c:pt idx="47">
                  <c:v>23533</c:v>
                </c:pt>
                <c:pt idx="48">
                  <c:v>23553</c:v>
                </c:pt>
                <c:pt idx="49">
                  <c:v>23362</c:v>
                </c:pt>
                <c:pt idx="50" formatCode="General">
                  <c:v>23437</c:v>
                </c:pt>
                <c:pt idx="51">
                  <c:v>23362</c:v>
                </c:pt>
                <c:pt idx="52">
                  <c:v>23612</c:v>
                </c:pt>
                <c:pt idx="53">
                  <c:v>23583</c:v>
                </c:pt>
                <c:pt idx="54">
                  <c:v>23695</c:v>
                </c:pt>
                <c:pt idx="55">
                  <c:v>23647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E59-4C35-A6F9-94DAA54F2895}"/>
            </c:ext>
          </c:extLst>
        </c:ser>
        <c:ser>
          <c:idx val="3"/>
          <c:order val="3"/>
          <c:tx>
            <c:strRef>
              <c:f>市町人口!$C$134</c:f>
              <c:strCache>
                <c:ptCount val="1"/>
                <c:pt idx="0">
                  <c:v>村田町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市町人口!$D$134:$BH$134</c:f>
              <c:numCache>
                <c:formatCode>0;"△ "0</c:formatCode>
                <c:ptCount val="57"/>
                <c:pt idx="1">
                  <c:v>14843</c:v>
                </c:pt>
                <c:pt idx="2">
                  <c:v>14568</c:v>
                </c:pt>
                <c:pt idx="3">
                  <c:v>14415</c:v>
                </c:pt>
                <c:pt idx="4">
                  <c:v>14171</c:v>
                </c:pt>
                <c:pt idx="6">
                  <c:v>14586</c:v>
                </c:pt>
                <c:pt idx="7">
                  <c:v>14436</c:v>
                </c:pt>
                <c:pt idx="8">
                  <c:v>14254</c:v>
                </c:pt>
                <c:pt idx="9" formatCode="General">
                  <c:v>14000</c:v>
                </c:pt>
                <c:pt idx="10">
                  <c:v>13809</c:v>
                </c:pt>
                <c:pt idx="11">
                  <c:v>13737</c:v>
                </c:pt>
                <c:pt idx="12">
                  <c:v>13674</c:v>
                </c:pt>
                <c:pt idx="13" formatCode="General">
                  <c:v>13716</c:v>
                </c:pt>
                <c:pt idx="14" formatCode="General">
                  <c:v>13464</c:v>
                </c:pt>
                <c:pt idx="15">
                  <c:v>13360</c:v>
                </c:pt>
                <c:pt idx="16" formatCode="General">
                  <c:v>13592</c:v>
                </c:pt>
                <c:pt idx="17" formatCode="General">
                  <c:v>13542</c:v>
                </c:pt>
                <c:pt idx="18" formatCode="General">
                  <c:v>13636</c:v>
                </c:pt>
                <c:pt idx="19">
                  <c:v>13574</c:v>
                </c:pt>
                <c:pt idx="20">
                  <c:v>13576</c:v>
                </c:pt>
                <c:pt idx="21">
                  <c:v>13487</c:v>
                </c:pt>
                <c:pt idx="22">
                  <c:v>13568</c:v>
                </c:pt>
                <c:pt idx="23" formatCode="General">
                  <c:v>13551</c:v>
                </c:pt>
                <c:pt idx="24" formatCode="General">
                  <c:v>13659</c:v>
                </c:pt>
                <c:pt idx="25">
                  <c:v>13717</c:v>
                </c:pt>
                <c:pt idx="26" formatCode="General">
                  <c:v>13795</c:v>
                </c:pt>
                <c:pt idx="27" formatCode="General">
                  <c:v>13840</c:v>
                </c:pt>
                <c:pt idx="28">
                  <c:v>13770</c:v>
                </c:pt>
                <c:pt idx="29" formatCode="General">
                  <c:v>13766</c:v>
                </c:pt>
                <c:pt idx="30">
                  <c:v>13672</c:v>
                </c:pt>
                <c:pt idx="31">
                  <c:v>13642</c:v>
                </c:pt>
                <c:pt idx="32">
                  <c:v>13504</c:v>
                </c:pt>
                <c:pt idx="33">
                  <c:v>13532</c:v>
                </c:pt>
                <c:pt idx="34">
                  <c:v>13524</c:v>
                </c:pt>
                <c:pt idx="35">
                  <c:v>13573</c:v>
                </c:pt>
                <c:pt idx="36">
                  <c:v>13638</c:v>
                </c:pt>
                <c:pt idx="37">
                  <c:v>13572</c:v>
                </c:pt>
                <c:pt idx="38">
                  <c:v>13570</c:v>
                </c:pt>
                <c:pt idx="39">
                  <c:v>13488</c:v>
                </c:pt>
                <c:pt idx="40">
                  <c:v>13369</c:v>
                </c:pt>
                <c:pt idx="41">
                  <c:v>13312</c:v>
                </c:pt>
                <c:pt idx="42">
                  <c:v>13227</c:v>
                </c:pt>
                <c:pt idx="43">
                  <c:v>13182</c:v>
                </c:pt>
                <c:pt idx="44">
                  <c:v>13141</c:v>
                </c:pt>
                <c:pt idx="45">
                  <c:v>12962</c:v>
                </c:pt>
                <c:pt idx="46">
                  <c:v>12830</c:v>
                </c:pt>
                <c:pt idx="47">
                  <c:v>12695</c:v>
                </c:pt>
                <c:pt idx="48">
                  <c:v>12545</c:v>
                </c:pt>
                <c:pt idx="49">
                  <c:v>12371</c:v>
                </c:pt>
                <c:pt idx="50" formatCode="General">
                  <c:v>12259</c:v>
                </c:pt>
                <c:pt idx="51">
                  <c:v>12090</c:v>
                </c:pt>
                <c:pt idx="52">
                  <c:v>11923</c:v>
                </c:pt>
                <c:pt idx="53">
                  <c:v>11820</c:v>
                </c:pt>
                <c:pt idx="54">
                  <c:v>11667</c:v>
                </c:pt>
                <c:pt idx="55">
                  <c:v>11578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E59-4C35-A6F9-94DAA54F2895}"/>
            </c:ext>
          </c:extLst>
        </c:ser>
        <c:ser>
          <c:idx val="4"/>
          <c:order val="4"/>
          <c:tx>
            <c:strRef>
              <c:f>市町人口!$C$135</c:f>
              <c:strCache>
                <c:ptCount val="1"/>
                <c:pt idx="0">
                  <c:v>柴田町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市町人口!$D$135:$BH$135</c:f>
              <c:numCache>
                <c:formatCode>0;"△ "0</c:formatCode>
                <c:ptCount val="57"/>
                <c:pt idx="1">
                  <c:v>23553</c:v>
                </c:pt>
                <c:pt idx="2">
                  <c:v>23094</c:v>
                </c:pt>
                <c:pt idx="3">
                  <c:v>23025</c:v>
                </c:pt>
                <c:pt idx="4">
                  <c:v>23393</c:v>
                </c:pt>
                <c:pt idx="6">
                  <c:v>24448</c:v>
                </c:pt>
                <c:pt idx="7">
                  <c:v>24657</c:v>
                </c:pt>
                <c:pt idx="8">
                  <c:v>25037</c:v>
                </c:pt>
                <c:pt idx="9" formatCode="General">
                  <c:v>26206</c:v>
                </c:pt>
                <c:pt idx="10">
                  <c:v>26589</c:v>
                </c:pt>
                <c:pt idx="11">
                  <c:v>27143</c:v>
                </c:pt>
                <c:pt idx="12">
                  <c:v>27632</c:v>
                </c:pt>
                <c:pt idx="13" formatCode="General">
                  <c:v>27489</c:v>
                </c:pt>
                <c:pt idx="14" formatCode="General">
                  <c:v>28684</c:v>
                </c:pt>
                <c:pt idx="15">
                  <c:v>29463</c:v>
                </c:pt>
                <c:pt idx="16" formatCode="General">
                  <c:v>29682</c:v>
                </c:pt>
                <c:pt idx="17" formatCode="General">
                  <c:v>30117</c:v>
                </c:pt>
                <c:pt idx="18" formatCode="General">
                  <c:v>30522</c:v>
                </c:pt>
                <c:pt idx="19">
                  <c:v>31119</c:v>
                </c:pt>
                <c:pt idx="20">
                  <c:v>31749</c:v>
                </c:pt>
                <c:pt idx="21">
                  <c:v>32498</c:v>
                </c:pt>
                <c:pt idx="22">
                  <c:v>33488</c:v>
                </c:pt>
                <c:pt idx="23" formatCode="General">
                  <c:v>34240</c:v>
                </c:pt>
                <c:pt idx="24" formatCode="General">
                  <c:v>34523</c:v>
                </c:pt>
                <c:pt idx="25">
                  <c:v>34846</c:v>
                </c:pt>
                <c:pt idx="26" formatCode="General">
                  <c:v>35210</c:v>
                </c:pt>
                <c:pt idx="27" formatCode="General">
                  <c:v>35602</c:v>
                </c:pt>
                <c:pt idx="28">
                  <c:v>35932</c:v>
                </c:pt>
                <c:pt idx="29" formatCode="General">
                  <c:v>36552</c:v>
                </c:pt>
                <c:pt idx="30">
                  <c:v>36870</c:v>
                </c:pt>
                <c:pt idx="31">
                  <c:v>37104</c:v>
                </c:pt>
                <c:pt idx="32">
                  <c:v>37457</c:v>
                </c:pt>
                <c:pt idx="33">
                  <c:v>37865</c:v>
                </c:pt>
                <c:pt idx="34">
                  <c:v>38152</c:v>
                </c:pt>
                <c:pt idx="35">
                  <c:v>38289</c:v>
                </c:pt>
                <c:pt idx="36">
                  <c:v>38440</c:v>
                </c:pt>
                <c:pt idx="37">
                  <c:v>38506</c:v>
                </c:pt>
                <c:pt idx="38">
                  <c:v>38544</c:v>
                </c:pt>
                <c:pt idx="39">
                  <c:v>38820</c:v>
                </c:pt>
                <c:pt idx="40">
                  <c:v>39074</c:v>
                </c:pt>
                <c:pt idx="41">
                  <c:v>39087</c:v>
                </c:pt>
                <c:pt idx="42">
                  <c:v>39179</c:v>
                </c:pt>
                <c:pt idx="43">
                  <c:v>39210</c:v>
                </c:pt>
                <c:pt idx="44">
                  <c:v>39266</c:v>
                </c:pt>
                <c:pt idx="45">
                  <c:v>39317</c:v>
                </c:pt>
                <c:pt idx="46">
                  <c:v>39278</c:v>
                </c:pt>
                <c:pt idx="47">
                  <c:v>39230</c:v>
                </c:pt>
                <c:pt idx="48">
                  <c:v>38874</c:v>
                </c:pt>
                <c:pt idx="49">
                  <c:v>38698</c:v>
                </c:pt>
                <c:pt idx="50" formatCode="General">
                  <c:v>38491</c:v>
                </c:pt>
                <c:pt idx="51">
                  <c:v>38264</c:v>
                </c:pt>
                <c:pt idx="52">
                  <c:v>38366</c:v>
                </c:pt>
                <c:pt idx="53">
                  <c:v>38412</c:v>
                </c:pt>
                <c:pt idx="54">
                  <c:v>38228</c:v>
                </c:pt>
                <c:pt idx="55">
                  <c:v>38168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E59-4C35-A6F9-94DAA54F2895}"/>
            </c:ext>
          </c:extLst>
        </c:ser>
        <c:ser>
          <c:idx val="5"/>
          <c:order val="5"/>
          <c:tx>
            <c:strRef>
              <c:f>市町人口!$C$136</c:f>
              <c:strCache>
                <c:ptCount val="1"/>
                <c:pt idx="0">
                  <c:v>川崎町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市町人口!$D$136:$BH$136</c:f>
              <c:numCache>
                <c:formatCode>0;"△ "0</c:formatCode>
                <c:ptCount val="57"/>
                <c:pt idx="1">
                  <c:v>12881</c:v>
                </c:pt>
                <c:pt idx="2">
                  <c:v>12744</c:v>
                </c:pt>
                <c:pt idx="3">
                  <c:v>12612</c:v>
                </c:pt>
                <c:pt idx="4">
                  <c:v>11782</c:v>
                </c:pt>
                <c:pt idx="6">
                  <c:v>12511</c:v>
                </c:pt>
                <c:pt idx="7">
                  <c:v>12251</c:v>
                </c:pt>
                <c:pt idx="8">
                  <c:v>11387</c:v>
                </c:pt>
                <c:pt idx="9" formatCode="General">
                  <c:v>10925</c:v>
                </c:pt>
                <c:pt idx="10">
                  <c:v>10795</c:v>
                </c:pt>
                <c:pt idx="11">
                  <c:v>10674</c:v>
                </c:pt>
                <c:pt idx="12">
                  <c:v>10714</c:v>
                </c:pt>
                <c:pt idx="13" formatCode="General">
                  <c:v>10736</c:v>
                </c:pt>
                <c:pt idx="14" formatCode="General">
                  <c:v>10850</c:v>
                </c:pt>
                <c:pt idx="15">
                  <c:v>10850</c:v>
                </c:pt>
                <c:pt idx="16" formatCode="General">
                  <c:v>10761</c:v>
                </c:pt>
                <c:pt idx="17" formatCode="General">
                  <c:v>10786</c:v>
                </c:pt>
                <c:pt idx="18" formatCode="General">
                  <c:v>10792</c:v>
                </c:pt>
                <c:pt idx="19">
                  <c:v>10779</c:v>
                </c:pt>
                <c:pt idx="20">
                  <c:v>10841</c:v>
                </c:pt>
                <c:pt idx="21">
                  <c:v>10896</c:v>
                </c:pt>
                <c:pt idx="22">
                  <c:v>10989</c:v>
                </c:pt>
                <c:pt idx="23" formatCode="General">
                  <c:v>11007</c:v>
                </c:pt>
                <c:pt idx="24" formatCode="General">
                  <c:v>11073</c:v>
                </c:pt>
                <c:pt idx="25">
                  <c:v>11152</c:v>
                </c:pt>
                <c:pt idx="26" formatCode="General">
                  <c:v>11188</c:v>
                </c:pt>
                <c:pt idx="27" formatCode="General">
                  <c:v>11222</c:v>
                </c:pt>
                <c:pt idx="28">
                  <c:v>11168</c:v>
                </c:pt>
                <c:pt idx="29" formatCode="General">
                  <c:v>11072</c:v>
                </c:pt>
                <c:pt idx="30">
                  <c:v>11046</c:v>
                </c:pt>
                <c:pt idx="31">
                  <c:v>11046</c:v>
                </c:pt>
                <c:pt idx="32">
                  <c:v>11109</c:v>
                </c:pt>
                <c:pt idx="33">
                  <c:v>11128</c:v>
                </c:pt>
                <c:pt idx="34">
                  <c:v>11112</c:v>
                </c:pt>
                <c:pt idx="35">
                  <c:v>11066</c:v>
                </c:pt>
                <c:pt idx="36">
                  <c:v>11104</c:v>
                </c:pt>
                <c:pt idx="37">
                  <c:v>11185</c:v>
                </c:pt>
                <c:pt idx="38">
                  <c:v>11226</c:v>
                </c:pt>
                <c:pt idx="39">
                  <c:v>11286</c:v>
                </c:pt>
                <c:pt idx="40">
                  <c:v>11263</c:v>
                </c:pt>
                <c:pt idx="41">
                  <c:v>11175</c:v>
                </c:pt>
                <c:pt idx="42">
                  <c:v>11094</c:v>
                </c:pt>
                <c:pt idx="43">
                  <c:v>10974</c:v>
                </c:pt>
                <c:pt idx="44">
                  <c:v>10877</c:v>
                </c:pt>
                <c:pt idx="45">
                  <c:v>10833</c:v>
                </c:pt>
                <c:pt idx="46">
                  <c:v>10719</c:v>
                </c:pt>
                <c:pt idx="47">
                  <c:v>10556</c:v>
                </c:pt>
                <c:pt idx="48">
                  <c:v>10431</c:v>
                </c:pt>
                <c:pt idx="49">
                  <c:v>10284</c:v>
                </c:pt>
                <c:pt idx="50" formatCode="General">
                  <c:v>10148</c:v>
                </c:pt>
                <c:pt idx="51">
                  <c:v>10046</c:v>
                </c:pt>
                <c:pt idx="52">
                  <c:v>9845</c:v>
                </c:pt>
                <c:pt idx="53">
                  <c:v>9643</c:v>
                </c:pt>
                <c:pt idx="54">
                  <c:v>9492</c:v>
                </c:pt>
                <c:pt idx="55">
                  <c:v>9339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E59-4C35-A6F9-94DAA54F2895}"/>
            </c:ext>
          </c:extLst>
        </c:ser>
        <c:ser>
          <c:idx val="6"/>
          <c:order val="6"/>
          <c:tx>
            <c:strRef>
              <c:f>市町人口!$C$137</c:f>
              <c:strCache>
                <c:ptCount val="1"/>
                <c:pt idx="0">
                  <c:v>丸森町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市町人口!$D$137:$BH$137</c:f>
              <c:numCache>
                <c:formatCode>0;"△ "0</c:formatCode>
                <c:ptCount val="57"/>
                <c:pt idx="1">
                  <c:v>26635</c:v>
                </c:pt>
                <c:pt idx="2">
                  <c:v>26261</c:v>
                </c:pt>
                <c:pt idx="3">
                  <c:v>25702</c:v>
                </c:pt>
                <c:pt idx="4">
                  <c:v>26082</c:v>
                </c:pt>
                <c:pt idx="6">
                  <c:v>24441</c:v>
                </c:pt>
                <c:pt idx="7">
                  <c:v>23847</c:v>
                </c:pt>
                <c:pt idx="8">
                  <c:v>23380</c:v>
                </c:pt>
                <c:pt idx="9" formatCode="General">
                  <c:v>22900</c:v>
                </c:pt>
                <c:pt idx="10">
                  <c:v>22729</c:v>
                </c:pt>
                <c:pt idx="11">
                  <c:v>22419</c:v>
                </c:pt>
                <c:pt idx="12">
                  <c:v>22077</c:v>
                </c:pt>
                <c:pt idx="13" formatCode="General">
                  <c:v>22287</c:v>
                </c:pt>
                <c:pt idx="14" formatCode="General">
                  <c:v>21690</c:v>
                </c:pt>
                <c:pt idx="15">
                  <c:v>21519</c:v>
                </c:pt>
                <c:pt idx="16" formatCode="General">
                  <c:v>21433</c:v>
                </c:pt>
                <c:pt idx="17" formatCode="General">
                  <c:v>21354</c:v>
                </c:pt>
                <c:pt idx="18" formatCode="General">
                  <c:v>21321</c:v>
                </c:pt>
                <c:pt idx="19">
                  <c:v>21257</c:v>
                </c:pt>
                <c:pt idx="20">
                  <c:v>21215</c:v>
                </c:pt>
                <c:pt idx="21">
                  <c:v>21163</c:v>
                </c:pt>
                <c:pt idx="22">
                  <c:v>21068</c:v>
                </c:pt>
                <c:pt idx="23" formatCode="General">
                  <c:v>20951</c:v>
                </c:pt>
                <c:pt idx="24" formatCode="General">
                  <c:v>20839</c:v>
                </c:pt>
                <c:pt idx="25">
                  <c:v>20821</c:v>
                </c:pt>
                <c:pt idx="26" formatCode="General">
                  <c:v>20669</c:v>
                </c:pt>
                <c:pt idx="27" formatCode="General">
                  <c:v>20567</c:v>
                </c:pt>
                <c:pt idx="28">
                  <c:v>20415</c:v>
                </c:pt>
                <c:pt idx="29" formatCode="General">
                  <c:v>20299</c:v>
                </c:pt>
                <c:pt idx="30">
                  <c:v>20097</c:v>
                </c:pt>
                <c:pt idx="31">
                  <c:v>19992</c:v>
                </c:pt>
                <c:pt idx="32">
                  <c:v>19874</c:v>
                </c:pt>
                <c:pt idx="33">
                  <c:v>19749</c:v>
                </c:pt>
                <c:pt idx="34">
                  <c:v>19589</c:v>
                </c:pt>
                <c:pt idx="35">
                  <c:v>19428</c:v>
                </c:pt>
                <c:pt idx="36">
                  <c:v>19152</c:v>
                </c:pt>
                <c:pt idx="37">
                  <c:v>18946</c:v>
                </c:pt>
                <c:pt idx="38">
                  <c:v>18794</c:v>
                </c:pt>
                <c:pt idx="39">
                  <c:v>18607</c:v>
                </c:pt>
                <c:pt idx="40">
                  <c:v>18412</c:v>
                </c:pt>
                <c:pt idx="41">
                  <c:v>18138</c:v>
                </c:pt>
                <c:pt idx="42">
                  <c:v>17901</c:v>
                </c:pt>
                <c:pt idx="43">
                  <c:v>17685</c:v>
                </c:pt>
                <c:pt idx="44">
                  <c:v>17534</c:v>
                </c:pt>
                <c:pt idx="45">
                  <c:v>17348</c:v>
                </c:pt>
                <c:pt idx="46">
                  <c:v>17114</c:v>
                </c:pt>
                <c:pt idx="47">
                  <c:v>16793</c:v>
                </c:pt>
                <c:pt idx="48">
                  <c:v>16529</c:v>
                </c:pt>
                <c:pt idx="49">
                  <c:v>16257</c:v>
                </c:pt>
                <c:pt idx="50" formatCode="General">
                  <c:v>16033</c:v>
                </c:pt>
                <c:pt idx="51">
                  <c:v>15729</c:v>
                </c:pt>
                <c:pt idx="52">
                  <c:v>15421</c:v>
                </c:pt>
                <c:pt idx="53">
                  <c:v>15134</c:v>
                </c:pt>
                <c:pt idx="54">
                  <c:v>14836</c:v>
                </c:pt>
                <c:pt idx="55">
                  <c:v>14606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E59-4C35-A6F9-94DAA54F2895}"/>
            </c:ext>
          </c:extLst>
        </c:ser>
        <c:ser>
          <c:idx val="7"/>
          <c:order val="7"/>
          <c:tx>
            <c:strRef>
              <c:f>市町人口!$C$138</c:f>
              <c:strCache>
                <c:ptCount val="1"/>
                <c:pt idx="0">
                  <c:v>亘理町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市町人口!$D$138:$BH$138</c:f>
              <c:numCache>
                <c:formatCode>0;"△ "0</c:formatCode>
                <c:ptCount val="57"/>
                <c:pt idx="1">
                  <c:v>27268</c:v>
                </c:pt>
                <c:pt idx="2">
                  <c:v>27096</c:v>
                </c:pt>
                <c:pt idx="3">
                  <c:v>26259</c:v>
                </c:pt>
                <c:pt idx="4">
                  <c:v>25987</c:v>
                </c:pt>
                <c:pt idx="6">
                  <c:v>26310</c:v>
                </c:pt>
                <c:pt idx="7">
                  <c:v>26170</c:v>
                </c:pt>
                <c:pt idx="8">
                  <c:v>26030</c:v>
                </c:pt>
                <c:pt idx="9" formatCode="General">
                  <c:v>25767</c:v>
                </c:pt>
                <c:pt idx="10">
                  <c:v>25550</c:v>
                </c:pt>
                <c:pt idx="11">
                  <c:v>25564</c:v>
                </c:pt>
                <c:pt idx="12">
                  <c:v>25415</c:v>
                </c:pt>
                <c:pt idx="13" formatCode="General">
                  <c:v>25499</c:v>
                </c:pt>
                <c:pt idx="14" formatCode="General">
                  <c:v>25596</c:v>
                </c:pt>
                <c:pt idx="15">
                  <c:v>25919</c:v>
                </c:pt>
                <c:pt idx="16" formatCode="General">
                  <c:v>26272</c:v>
                </c:pt>
                <c:pt idx="17" formatCode="General">
                  <c:v>26659</c:v>
                </c:pt>
                <c:pt idx="18" formatCode="General">
                  <c:v>27069</c:v>
                </c:pt>
                <c:pt idx="19">
                  <c:v>27564</c:v>
                </c:pt>
                <c:pt idx="20">
                  <c:v>28010</c:v>
                </c:pt>
                <c:pt idx="21">
                  <c:v>28407</c:v>
                </c:pt>
                <c:pt idx="22">
                  <c:v>28764</c:v>
                </c:pt>
                <c:pt idx="23" formatCode="General">
                  <c:v>29082</c:v>
                </c:pt>
                <c:pt idx="24" formatCode="General">
                  <c:v>29251</c:v>
                </c:pt>
                <c:pt idx="25">
                  <c:v>29413</c:v>
                </c:pt>
                <c:pt idx="26" formatCode="General">
                  <c:v>29647</c:v>
                </c:pt>
                <c:pt idx="27" formatCode="General">
                  <c:v>29826</c:v>
                </c:pt>
                <c:pt idx="28">
                  <c:v>30004</c:v>
                </c:pt>
                <c:pt idx="29" formatCode="General">
                  <c:v>30235</c:v>
                </c:pt>
                <c:pt idx="30">
                  <c:v>30544</c:v>
                </c:pt>
                <c:pt idx="31">
                  <c:v>30911</c:v>
                </c:pt>
                <c:pt idx="32">
                  <c:v>31470</c:v>
                </c:pt>
                <c:pt idx="33">
                  <c:v>32143</c:v>
                </c:pt>
                <c:pt idx="34">
                  <c:v>32647</c:v>
                </c:pt>
                <c:pt idx="35">
                  <c:v>33285</c:v>
                </c:pt>
                <c:pt idx="36">
                  <c:v>33829</c:v>
                </c:pt>
                <c:pt idx="37">
                  <c:v>34397</c:v>
                </c:pt>
                <c:pt idx="38">
                  <c:v>34906</c:v>
                </c:pt>
                <c:pt idx="39">
                  <c:v>35309</c:v>
                </c:pt>
                <c:pt idx="40">
                  <c:v>35518</c:v>
                </c:pt>
                <c:pt idx="41">
                  <c:v>35521</c:v>
                </c:pt>
                <c:pt idx="42">
                  <c:v>35577</c:v>
                </c:pt>
                <c:pt idx="43">
                  <c:v>35713</c:v>
                </c:pt>
                <c:pt idx="44">
                  <c:v>35874</c:v>
                </c:pt>
                <c:pt idx="45">
                  <c:v>35912</c:v>
                </c:pt>
                <c:pt idx="46">
                  <c:v>35957</c:v>
                </c:pt>
                <c:pt idx="47">
                  <c:v>35918</c:v>
                </c:pt>
                <c:pt idx="48">
                  <c:v>35815</c:v>
                </c:pt>
                <c:pt idx="49">
                  <c:v>35703</c:v>
                </c:pt>
                <c:pt idx="50" formatCode="General">
                  <c:v>35648</c:v>
                </c:pt>
                <c:pt idx="51">
                  <c:v>35211</c:v>
                </c:pt>
                <c:pt idx="52">
                  <c:v>34091</c:v>
                </c:pt>
                <c:pt idx="53">
                  <c:v>33824</c:v>
                </c:pt>
                <c:pt idx="54">
                  <c:v>33846</c:v>
                </c:pt>
                <c:pt idx="55">
                  <c:v>34022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E59-4C35-A6F9-94DAA54F2895}"/>
            </c:ext>
          </c:extLst>
        </c:ser>
        <c:ser>
          <c:idx val="8"/>
          <c:order val="8"/>
          <c:tx>
            <c:strRef>
              <c:f>市町人口!$C$139</c:f>
              <c:strCache>
                <c:ptCount val="1"/>
                <c:pt idx="0">
                  <c:v>山元町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市町人口!$D$139:$BH$139</c:f>
              <c:numCache>
                <c:formatCode>0;"△ "0</c:formatCode>
                <c:ptCount val="57"/>
                <c:pt idx="1">
                  <c:v>16500</c:v>
                </c:pt>
                <c:pt idx="2">
                  <c:v>16282</c:v>
                </c:pt>
                <c:pt idx="3">
                  <c:v>15820</c:v>
                </c:pt>
                <c:pt idx="4">
                  <c:v>15709</c:v>
                </c:pt>
                <c:pt idx="6">
                  <c:v>15147</c:v>
                </c:pt>
                <c:pt idx="7">
                  <c:v>14913</c:v>
                </c:pt>
                <c:pt idx="8">
                  <c:v>14818</c:v>
                </c:pt>
                <c:pt idx="9" formatCode="General">
                  <c:v>14821</c:v>
                </c:pt>
                <c:pt idx="10">
                  <c:v>14834</c:v>
                </c:pt>
                <c:pt idx="11">
                  <c:v>14903</c:v>
                </c:pt>
                <c:pt idx="12">
                  <c:v>15010</c:v>
                </c:pt>
                <c:pt idx="13" formatCode="General">
                  <c:v>15087</c:v>
                </c:pt>
                <c:pt idx="14" formatCode="General">
                  <c:v>15319</c:v>
                </c:pt>
                <c:pt idx="15">
                  <c:v>15543</c:v>
                </c:pt>
                <c:pt idx="16" formatCode="General">
                  <c:v>15986</c:v>
                </c:pt>
                <c:pt idx="17" formatCode="General">
                  <c:v>16407</c:v>
                </c:pt>
                <c:pt idx="18" formatCode="General">
                  <c:v>16887</c:v>
                </c:pt>
                <c:pt idx="19">
                  <c:v>17198</c:v>
                </c:pt>
                <c:pt idx="20">
                  <c:v>17306</c:v>
                </c:pt>
                <c:pt idx="21">
                  <c:v>17554</c:v>
                </c:pt>
                <c:pt idx="22">
                  <c:v>17727</c:v>
                </c:pt>
                <c:pt idx="23" formatCode="General">
                  <c:v>17790</c:v>
                </c:pt>
                <c:pt idx="24" formatCode="General">
                  <c:v>17921</c:v>
                </c:pt>
                <c:pt idx="25">
                  <c:v>18086</c:v>
                </c:pt>
                <c:pt idx="26" formatCode="General">
                  <c:v>18168</c:v>
                </c:pt>
                <c:pt idx="27" formatCode="General">
                  <c:v>18273</c:v>
                </c:pt>
                <c:pt idx="28">
                  <c:v>18287</c:v>
                </c:pt>
                <c:pt idx="29" formatCode="General">
                  <c:v>18348</c:v>
                </c:pt>
                <c:pt idx="30">
                  <c:v>18308</c:v>
                </c:pt>
                <c:pt idx="31">
                  <c:v>18331</c:v>
                </c:pt>
                <c:pt idx="32">
                  <c:v>18458</c:v>
                </c:pt>
                <c:pt idx="33">
                  <c:v>18635</c:v>
                </c:pt>
                <c:pt idx="34">
                  <c:v>18801</c:v>
                </c:pt>
                <c:pt idx="35">
                  <c:v>18866</c:v>
                </c:pt>
                <c:pt idx="36">
                  <c:v>18826</c:v>
                </c:pt>
                <c:pt idx="37">
                  <c:v>18980</c:v>
                </c:pt>
                <c:pt idx="38">
                  <c:v>18903</c:v>
                </c:pt>
                <c:pt idx="39">
                  <c:v>18778</c:v>
                </c:pt>
                <c:pt idx="40">
                  <c:v>18661</c:v>
                </c:pt>
                <c:pt idx="41">
                  <c:v>18514</c:v>
                </c:pt>
                <c:pt idx="42">
                  <c:v>18326</c:v>
                </c:pt>
                <c:pt idx="43">
                  <c:v>18232</c:v>
                </c:pt>
                <c:pt idx="44">
                  <c:v>18031</c:v>
                </c:pt>
                <c:pt idx="45">
                  <c:v>17810</c:v>
                </c:pt>
                <c:pt idx="46">
                  <c:v>17672</c:v>
                </c:pt>
                <c:pt idx="47">
                  <c:v>17426</c:v>
                </c:pt>
                <c:pt idx="48">
                  <c:v>17168</c:v>
                </c:pt>
                <c:pt idx="49">
                  <c:v>17095</c:v>
                </c:pt>
                <c:pt idx="50" formatCode="General">
                  <c:v>16892</c:v>
                </c:pt>
                <c:pt idx="51">
                  <c:v>15946</c:v>
                </c:pt>
                <c:pt idx="52">
                  <c:v>14226</c:v>
                </c:pt>
                <c:pt idx="53">
                  <c:v>13558</c:v>
                </c:pt>
                <c:pt idx="54">
                  <c:v>13096</c:v>
                </c:pt>
                <c:pt idx="55">
                  <c:v>12704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E59-4C35-A6F9-94DAA54F2895}"/>
            </c:ext>
          </c:extLst>
        </c:ser>
        <c:ser>
          <c:idx val="9"/>
          <c:order val="9"/>
          <c:tx>
            <c:strRef>
              <c:f>市町人口!$C$140</c:f>
              <c:strCache>
                <c:ptCount val="1"/>
                <c:pt idx="0">
                  <c:v>松島町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市町人口!$D$140:$BH$140</c:f>
              <c:numCache>
                <c:formatCode>0;"△ "0</c:formatCode>
                <c:ptCount val="57"/>
                <c:pt idx="1">
                  <c:v>15098</c:v>
                </c:pt>
                <c:pt idx="2">
                  <c:v>15153</c:v>
                </c:pt>
                <c:pt idx="3">
                  <c:v>14643</c:v>
                </c:pt>
                <c:pt idx="4">
                  <c:v>14696</c:v>
                </c:pt>
                <c:pt idx="6">
                  <c:v>15432</c:v>
                </c:pt>
                <c:pt idx="7">
                  <c:v>15418</c:v>
                </c:pt>
                <c:pt idx="8">
                  <c:v>15628</c:v>
                </c:pt>
                <c:pt idx="9" formatCode="General">
                  <c:v>15778</c:v>
                </c:pt>
                <c:pt idx="10">
                  <c:v>16038</c:v>
                </c:pt>
                <c:pt idx="11">
                  <c:v>16069</c:v>
                </c:pt>
                <c:pt idx="12">
                  <c:v>16276</c:v>
                </c:pt>
                <c:pt idx="13" formatCode="General">
                  <c:v>16197</c:v>
                </c:pt>
                <c:pt idx="14" formatCode="General">
                  <c:v>16484</c:v>
                </c:pt>
                <c:pt idx="15">
                  <c:v>16662</c:v>
                </c:pt>
                <c:pt idx="16" formatCode="General">
                  <c:v>16749</c:v>
                </c:pt>
                <c:pt idx="17" formatCode="General">
                  <c:v>16894</c:v>
                </c:pt>
                <c:pt idx="18" formatCode="General">
                  <c:v>17112</c:v>
                </c:pt>
                <c:pt idx="19">
                  <c:v>17227</c:v>
                </c:pt>
                <c:pt idx="20">
                  <c:v>17302</c:v>
                </c:pt>
                <c:pt idx="21">
                  <c:v>17358</c:v>
                </c:pt>
                <c:pt idx="22">
                  <c:v>17401</c:v>
                </c:pt>
                <c:pt idx="23" formatCode="General">
                  <c:v>17475</c:v>
                </c:pt>
                <c:pt idx="24" formatCode="General">
                  <c:v>17587</c:v>
                </c:pt>
                <c:pt idx="25">
                  <c:v>17654</c:v>
                </c:pt>
                <c:pt idx="26" formatCode="General">
                  <c:v>17729</c:v>
                </c:pt>
                <c:pt idx="27" formatCode="General">
                  <c:v>17585</c:v>
                </c:pt>
                <c:pt idx="28">
                  <c:v>17590</c:v>
                </c:pt>
                <c:pt idx="29" formatCode="General">
                  <c:v>17575</c:v>
                </c:pt>
                <c:pt idx="30">
                  <c:v>17505</c:v>
                </c:pt>
                <c:pt idx="31">
                  <c:v>17491</c:v>
                </c:pt>
                <c:pt idx="32">
                  <c:v>17362</c:v>
                </c:pt>
                <c:pt idx="33">
                  <c:v>17381</c:v>
                </c:pt>
                <c:pt idx="34">
                  <c:v>17376</c:v>
                </c:pt>
                <c:pt idx="35">
                  <c:v>17334</c:v>
                </c:pt>
                <c:pt idx="36">
                  <c:v>17451</c:v>
                </c:pt>
                <c:pt idx="37">
                  <c:v>17403</c:v>
                </c:pt>
                <c:pt idx="38">
                  <c:v>17359</c:v>
                </c:pt>
                <c:pt idx="39">
                  <c:v>17270</c:v>
                </c:pt>
                <c:pt idx="40">
                  <c:v>17174</c:v>
                </c:pt>
                <c:pt idx="41">
                  <c:v>17144</c:v>
                </c:pt>
                <c:pt idx="42">
                  <c:v>16990</c:v>
                </c:pt>
                <c:pt idx="43">
                  <c:v>16819</c:v>
                </c:pt>
                <c:pt idx="44">
                  <c:v>16649</c:v>
                </c:pt>
                <c:pt idx="45">
                  <c:v>16542</c:v>
                </c:pt>
                <c:pt idx="46">
                  <c:v>16420</c:v>
                </c:pt>
                <c:pt idx="47">
                  <c:v>16168</c:v>
                </c:pt>
                <c:pt idx="48">
                  <c:v>15863</c:v>
                </c:pt>
                <c:pt idx="49">
                  <c:v>15694</c:v>
                </c:pt>
                <c:pt idx="50" formatCode="General">
                  <c:v>15540</c:v>
                </c:pt>
                <c:pt idx="51">
                  <c:v>15340</c:v>
                </c:pt>
                <c:pt idx="52">
                  <c:v>15255</c:v>
                </c:pt>
                <c:pt idx="53">
                  <c:v>15104</c:v>
                </c:pt>
                <c:pt idx="54">
                  <c:v>15002</c:v>
                </c:pt>
                <c:pt idx="55">
                  <c:v>14877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DE59-4C35-A6F9-94DAA54F2895}"/>
            </c:ext>
          </c:extLst>
        </c:ser>
        <c:ser>
          <c:idx val="10"/>
          <c:order val="10"/>
          <c:tx>
            <c:strRef>
              <c:f>市町人口!$C$141</c:f>
              <c:strCache>
                <c:ptCount val="1"/>
                <c:pt idx="0">
                  <c:v>七ヶ浜町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市町人口!$D$141:$BH$141</c:f>
              <c:numCache>
                <c:formatCode>0;"△ "0</c:formatCode>
                <c:ptCount val="57"/>
                <c:pt idx="1">
                  <c:v>13107</c:v>
                </c:pt>
                <c:pt idx="2">
                  <c:v>13139</c:v>
                </c:pt>
                <c:pt idx="3">
                  <c:v>13119</c:v>
                </c:pt>
                <c:pt idx="4">
                  <c:v>13146</c:v>
                </c:pt>
                <c:pt idx="6">
                  <c:v>13440</c:v>
                </c:pt>
                <c:pt idx="7">
                  <c:v>13491</c:v>
                </c:pt>
                <c:pt idx="8">
                  <c:v>13755</c:v>
                </c:pt>
                <c:pt idx="9" formatCode="General">
                  <c:v>14010</c:v>
                </c:pt>
                <c:pt idx="10">
                  <c:v>14141</c:v>
                </c:pt>
                <c:pt idx="11">
                  <c:v>14305</c:v>
                </c:pt>
                <c:pt idx="12">
                  <c:v>14429</c:v>
                </c:pt>
                <c:pt idx="13" formatCode="General">
                  <c:v>14387</c:v>
                </c:pt>
                <c:pt idx="14" formatCode="General">
                  <c:v>15159</c:v>
                </c:pt>
                <c:pt idx="15">
                  <c:v>16079</c:v>
                </c:pt>
                <c:pt idx="16" formatCode="General">
                  <c:v>16205</c:v>
                </c:pt>
                <c:pt idx="17" formatCode="General">
                  <c:v>16458</c:v>
                </c:pt>
                <c:pt idx="18" formatCode="General">
                  <c:v>16537</c:v>
                </c:pt>
                <c:pt idx="19">
                  <c:v>16491</c:v>
                </c:pt>
                <c:pt idx="20">
                  <c:v>16484</c:v>
                </c:pt>
                <c:pt idx="21">
                  <c:v>16609</c:v>
                </c:pt>
                <c:pt idx="22">
                  <c:v>16838</c:v>
                </c:pt>
                <c:pt idx="23" formatCode="General">
                  <c:v>17362</c:v>
                </c:pt>
                <c:pt idx="24" formatCode="General">
                  <c:v>17684</c:v>
                </c:pt>
                <c:pt idx="25">
                  <c:v>17951</c:v>
                </c:pt>
                <c:pt idx="26" formatCode="General">
                  <c:v>18286</c:v>
                </c:pt>
                <c:pt idx="27" formatCode="General">
                  <c:v>18535</c:v>
                </c:pt>
                <c:pt idx="28">
                  <c:v>18837</c:v>
                </c:pt>
                <c:pt idx="29" formatCode="General">
                  <c:v>19159</c:v>
                </c:pt>
                <c:pt idx="30">
                  <c:v>19516</c:v>
                </c:pt>
                <c:pt idx="31">
                  <c:v>19778</c:v>
                </c:pt>
                <c:pt idx="32">
                  <c:v>20152</c:v>
                </c:pt>
                <c:pt idx="33">
                  <c:v>20306</c:v>
                </c:pt>
                <c:pt idx="34">
                  <c:v>20657</c:v>
                </c:pt>
                <c:pt idx="35">
                  <c:v>20844</c:v>
                </c:pt>
                <c:pt idx="36">
                  <c:v>21026</c:v>
                </c:pt>
                <c:pt idx="37">
                  <c:v>21202</c:v>
                </c:pt>
                <c:pt idx="38">
                  <c:v>21392</c:v>
                </c:pt>
                <c:pt idx="39">
                  <c:v>21479</c:v>
                </c:pt>
                <c:pt idx="40">
                  <c:v>21562</c:v>
                </c:pt>
                <c:pt idx="41">
                  <c:v>21487</c:v>
                </c:pt>
                <c:pt idx="42">
                  <c:v>21548</c:v>
                </c:pt>
                <c:pt idx="43">
                  <c:v>21519</c:v>
                </c:pt>
                <c:pt idx="44">
                  <c:v>21650</c:v>
                </c:pt>
                <c:pt idx="45">
                  <c:v>21557</c:v>
                </c:pt>
                <c:pt idx="46">
                  <c:v>21299</c:v>
                </c:pt>
                <c:pt idx="47">
                  <c:v>21296</c:v>
                </c:pt>
                <c:pt idx="48">
                  <c:v>21247</c:v>
                </c:pt>
                <c:pt idx="49">
                  <c:v>21094</c:v>
                </c:pt>
                <c:pt idx="50" formatCode="General">
                  <c:v>20991</c:v>
                </c:pt>
                <c:pt idx="51">
                  <c:v>20675</c:v>
                </c:pt>
                <c:pt idx="52">
                  <c:v>20133</c:v>
                </c:pt>
                <c:pt idx="53">
                  <c:v>19810</c:v>
                </c:pt>
                <c:pt idx="54">
                  <c:v>19573</c:v>
                </c:pt>
                <c:pt idx="55">
                  <c:v>19288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DE59-4C35-A6F9-94DAA54F2895}"/>
            </c:ext>
          </c:extLst>
        </c:ser>
        <c:ser>
          <c:idx val="11"/>
          <c:order val="11"/>
          <c:tx>
            <c:strRef>
              <c:f>市町人口!$C$142</c:f>
              <c:strCache>
                <c:ptCount val="1"/>
                <c:pt idx="0">
                  <c:v>利府町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市町人口!$D$142:$BH$142</c:f>
              <c:numCache>
                <c:formatCode>0;"△ "0</c:formatCode>
                <c:ptCount val="57"/>
                <c:pt idx="1">
                  <c:v>7881</c:v>
                </c:pt>
                <c:pt idx="2">
                  <c:v>7918</c:v>
                </c:pt>
                <c:pt idx="3">
                  <c:v>7899</c:v>
                </c:pt>
                <c:pt idx="4">
                  <c:v>7934</c:v>
                </c:pt>
                <c:pt idx="6">
                  <c:v>7676</c:v>
                </c:pt>
                <c:pt idx="7">
                  <c:v>7675</c:v>
                </c:pt>
                <c:pt idx="8">
                  <c:v>7769</c:v>
                </c:pt>
                <c:pt idx="9" formatCode="General">
                  <c:v>7940</c:v>
                </c:pt>
                <c:pt idx="10">
                  <c:v>8061</c:v>
                </c:pt>
                <c:pt idx="11">
                  <c:v>8168</c:v>
                </c:pt>
                <c:pt idx="12">
                  <c:v>8276</c:v>
                </c:pt>
                <c:pt idx="13" formatCode="General">
                  <c:v>8230</c:v>
                </c:pt>
                <c:pt idx="14" formatCode="General">
                  <c:v>8853</c:v>
                </c:pt>
                <c:pt idx="15">
                  <c:v>9436</c:v>
                </c:pt>
                <c:pt idx="16" formatCode="General">
                  <c:v>9982</c:v>
                </c:pt>
                <c:pt idx="17" formatCode="General">
                  <c:v>10393</c:v>
                </c:pt>
                <c:pt idx="18" formatCode="General">
                  <c:v>10798</c:v>
                </c:pt>
                <c:pt idx="19">
                  <c:v>10986</c:v>
                </c:pt>
                <c:pt idx="20">
                  <c:v>11143</c:v>
                </c:pt>
                <c:pt idx="21">
                  <c:v>11268</c:v>
                </c:pt>
                <c:pt idx="22">
                  <c:v>11363</c:v>
                </c:pt>
                <c:pt idx="23" formatCode="General">
                  <c:v>11570</c:v>
                </c:pt>
                <c:pt idx="24" formatCode="General">
                  <c:v>11761</c:v>
                </c:pt>
                <c:pt idx="25">
                  <c:v>11933</c:v>
                </c:pt>
                <c:pt idx="26" formatCode="General">
                  <c:v>12203</c:v>
                </c:pt>
                <c:pt idx="27" formatCode="General">
                  <c:v>12522</c:v>
                </c:pt>
                <c:pt idx="28">
                  <c:v>12783</c:v>
                </c:pt>
                <c:pt idx="29" formatCode="General">
                  <c:v>13637</c:v>
                </c:pt>
                <c:pt idx="30">
                  <c:v>15473</c:v>
                </c:pt>
                <c:pt idx="31">
                  <c:v>17486</c:v>
                </c:pt>
                <c:pt idx="32">
                  <c:v>19098</c:v>
                </c:pt>
                <c:pt idx="33">
                  <c:v>21371</c:v>
                </c:pt>
                <c:pt idx="34">
                  <c:v>23417</c:v>
                </c:pt>
                <c:pt idx="35">
                  <c:v>25153</c:v>
                </c:pt>
                <c:pt idx="36">
                  <c:v>26229</c:v>
                </c:pt>
                <c:pt idx="37">
                  <c:v>27398</c:v>
                </c:pt>
                <c:pt idx="38">
                  <c:v>28442</c:v>
                </c:pt>
                <c:pt idx="39">
                  <c:v>29111</c:v>
                </c:pt>
                <c:pt idx="40">
                  <c:v>29797</c:v>
                </c:pt>
                <c:pt idx="41">
                  <c:v>30485</c:v>
                </c:pt>
                <c:pt idx="42">
                  <c:v>31089</c:v>
                </c:pt>
                <c:pt idx="43">
                  <c:v>31726</c:v>
                </c:pt>
                <c:pt idx="44">
                  <c:v>32108</c:v>
                </c:pt>
                <c:pt idx="45">
                  <c:v>32517</c:v>
                </c:pt>
                <c:pt idx="46">
                  <c:v>32792</c:v>
                </c:pt>
                <c:pt idx="47">
                  <c:v>33130</c:v>
                </c:pt>
                <c:pt idx="48">
                  <c:v>33413</c:v>
                </c:pt>
                <c:pt idx="49">
                  <c:v>33725</c:v>
                </c:pt>
                <c:pt idx="50" formatCode="General">
                  <c:v>34171</c:v>
                </c:pt>
                <c:pt idx="51">
                  <c:v>34859</c:v>
                </c:pt>
                <c:pt idx="52">
                  <c:v>35224</c:v>
                </c:pt>
                <c:pt idx="53">
                  <c:v>35652</c:v>
                </c:pt>
                <c:pt idx="54">
                  <c:v>36017</c:v>
                </c:pt>
                <c:pt idx="55">
                  <c:v>36209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DE59-4C35-A6F9-94DAA54F2895}"/>
            </c:ext>
          </c:extLst>
        </c:ser>
        <c:ser>
          <c:idx val="12"/>
          <c:order val="12"/>
          <c:tx>
            <c:strRef>
              <c:f>市町人口!$C$143</c:f>
              <c:strCache>
                <c:ptCount val="1"/>
                <c:pt idx="0">
                  <c:v>大和町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市町人口!$D$143:$BH$143</c:f>
              <c:numCache>
                <c:formatCode>0;"△ "0</c:formatCode>
                <c:ptCount val="57"/>
                <c:pt idx="1">
                  <c:v>20038</c:v>
                </c:pt>
                <c:pt idx="2">
                  <c:v>19731</c:v>
                </c:pt>
                <c:pt idx="3">
                  <c:v>19041</c:v>
                </c:pt>
                <c:pt idx="4">
                  <c:v>18941</c:v>
                </c:pt>
                <c:pt idx="6">
                  <c:v>19381</c:v>
                </c:pt>
                <c:pt idx="7">
                  <c:v>18941</c:v>
                </c:pt>
                <c:pt idx="8">
                  <c:v>18679</c:v>
                </c:pt>
                <c:pt idx="9" formatCode="General">
                  <c:v>18727</c:v>
                </c:pt>
                <c:pt idx="10">
                  <c:v>18799</c:v>
                </c:pt>
                <c:pt idx="11">
                  <c:v>18474</c:v>
                </c:pt>
                <c:pt idx="12">
                  <c:v>18385</c:v>
                </c:pt>
                <c:pt idx="13" formatCode="General">
                  <c:v>18453</c:v>
                </c:pt>
                <c:pt idx="14" formatCode="General">
                  <c:v>18328</c:v>
                </c:pt>
                <c:pt idx="15">
                  <c:v>18328</c:v>
                </c:pt>
                <c:pt idx="16" formatCode="General">
                  <c:v>18570</c:v>
                </c:pt>
                <c:pt idx="17" formatCode="General">
                  <c:v>18462</c:v>
                </c:pt>
                <c:pt idx="18" formatCode="General">
                  <c:v>18441</c:v>
                </c:pt>
                <c:pt idx="19">
                  <c:v>18463</c:v>
                </c:pt>
                <c:pt idx="20">
                  <c:v>18536</c:v>
                </c:pt>
                <c:pt idx="21">
                  <c:v>18599</c:v>
                </c:pt>
                <c:pt idx="22">
                  <c:v>18660</c:v>
                </c:pt>
                <c:pt idx="23" formatCode="General">
                  <c:v>18822</c:v>
                </c:pt>
                <c:pt idx="24" formatCode="General">
                  <c:v>18748</c:v>
                </c:pt>
                <c:pt idx="25">
                  <c:v>18666</c:v>
                </c:pt>
                <c:pt idx="26" formatCode="General">
                  <c:v>18550</c:v>
                </c:pt>
                <c:pt idx="27" formatCode="General">
                  <c:v>18578</c:v>
                </c:pt>
                <c:pt idx="28">
                  <c:v>18536</c:v>
                </c:pt>
                <c:pt idx="29" formatCode="General">
                  <c:v>18383</c:v>
                </c:pt>
                <c:pt idx="30">
                  <c:v>18381</c:v>
                </c:pt>
                <c:pt idx="31">
                  <c:v>19315</c:v>
                </c:pt>
                <c:pt idx="32">
                  <c:v>20006</c:v>
                </c:pt>
                <c:pt idx="33">
                  <c:v>20643</c:v>
                </c:pt>
                <c:pt idx="34">
                  <c:v>21741</c:v>
                </c:pt>
                <c:pt idx="35">
                  <c:v>22345</c:v>
                </c:pt>
                <c:pt idx="36">
                  <c:v>22854</c:v>
                </c:pt>
                <c:pt idx="37">
                  <c:v>23319</c:v>
                </c:pt>
                <c:pt idx="38">
                  <c:v>23669</c:v>
                </c:pt>
                <c:pt idx="39">
                  <c:v>24043</c:v>
                </c:pt>
                <c:pt idx="40">
                  <c:v>24161</c:v>
                </c:pt>
                <c:pt idx="41">
                  <c:v>24136</c:v>
                </c:pt>
                <c:pt idx="42">
                  <c:v>24241</c:v>
                </c:pt>
                <c:pt idx="43">
                  <c:v>24179</c:v>
                </c:pt>
                <c:pt idx="44">
                  <c:v>24202</c:v>
                </c:pt>
                <c:pt idx="45">
                  <c:v>24070</c:v>
                </c:pt>
                <c:pt idx="46">
                  <c:v>24060</c:v>
                </c:pt>
                <c:pt idx="47">
                  <c:v>23886</c:v>
                </c:pt>
                <c:pt idx="48">
                  <c:v>24282</c:v>
                </c:pt>
                <c:pt idx="49">
                  <c:v>24684</c:v>
                </c:pt>
                <c:pt idx="50" formatCode="General">
                  <c:v>24825</c:v>
                </c:pt>
                <c:pt idx="51">
                  <c:v>25441</c:v>
                </c:pt>
                <c:pt idx="52">
                  <c:v>26175</c:v>
                </c:pt>
                <c:pt idx="53">
                  <c:v>26560</c:v>
                </c:pt>
                <c:pt idx="54">
                  <c:v>27161</c:v>
                </c:pt>
                <c:pt idx="55">
                  <c:v>27801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DE59-4C35-A6F9-94DAA54F2895}"/>
            </c:ext>
          </c:extLst>
        </c:ser>
        <c:ser>
          <c:idx val="13"/>
          <c:order val="13"/>
          <c:tx>
            <c:strRef>
              <c:f>市町人口!$C$144</c:f>
              <c:strCache>
                <c:ptCount val="1"/>
                <c:pt idx="0">
                  <c:v>大郷町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市町人口!$D$144:$BH$144</c:f>
              <c:numCache>
                <c:formatCode>0;"△ "0</c:formatCode>
                <c:ptCount val="57"/>
                <c:pt idx="1">
                  <c:v>12195</c:v>
                </c:pt>
                <c:pt idx="2">
                  <c:v>12004</c:v>
                </c:pt>
                <c:pt idx="3">
                  <c:v>11809</c:v>
                </c:pt>
                <c:pt idx="4">
                  <c:v>11456</c:v>
                </c:pt>
                <c:pt idx="6">
                  <c:v>11584</c:v>
                </c:pt>
                <c:pt idx="7">
                  <c:v>11376</c:v>
                </c:pt>
                <c:pt idx="8">
                  <c:v>11214</c:v>
                </c:pt>
                <c:pt idx="9" formatCode="General">
                  <c:v>11041</c:v>
                </c:pt>
                <c:pt idx="10">
                  <c:v>10794</c:v>
                </c:pt>
                <c:pt idx="11">
                  <c:v>10466</c:v>
                </c:pt>
                <c:pt idx="12">
                  <c:v>10262</c:v>
                </c:pt>
                <c:pt idx="13" formatCode="General">
                  <c:v>10380</c:v>
                </c:pt>
                <c:pt idx="14" formatCode="General">
                  <c:v>10092</c:v>
                </c:pt>
                <c:pt idx="15">
                  <c:v>10138</c:v>
                </c:pt>
                <c:pt idx="16" formatCode="General">
                  <c:v>10139</c:v>
                </c:pt>
                <c:pt idx="17" formatCode="General">
                  <c:v>10208</c:v>
                </c:pt>
                <c:pt idx="18" formatCode="General">
                  <c:v>10214</c:v>
                </c:pt>
                <c:pt idx="19">
                  <c:v>10296</c:v>
                </c:pt>
                <c:pt idx="20">
                  <c:v>10358</c:v>
                </c:pt>
                <c:pt idx="21">
                  <c:v>10415</c:v>
                </c:pt>
                <c:pt idx="22">
                  <c:v>10436</c:v>
                </c:pt>
                <c:pt idx="23" formatCode="General">
                  <c:v>10499</c:v>
                </c:pt>
                <c:pt idx="24" formatCode="General">
                  <c:v>10524</c:v>
                </c:pt>
                <c:pt idx="25">
                  <c:v>10556</c:v>
                </c:pt>
                <c:pt idx="26" formatCode="General">
                  <c:v>10574</c:v>
                </c:pt>
                <c:pt idx="27" formatCode="General">
                  <c:v>10621</c:v>
                </c:pt>
                <c:pt idx="28">
                  <c:v>10597</c:v>
                </c:pt>
                <c:pt idx="29" formatCode="General">
                  <c:v>10595</c:v>
                </c:pt>
                <c:pt idx="30">
                  <c:v>10582</c:v>
                </c:pt>
                <c:pt idx="31">
                  <c:v>10558</c:v>
                </c:pt>
                <c:pt idx="32">
                  <c:v>10461</c:v>
                </c:pt>
                <c:pt idx="33">
                  <c:v>10441</c:v>
                </c:pt>
                <c:pt idx="34">
                  <c:v>10415</c:v>
                </c:pt>
                <c:pt idx="35">
                  <c:v>10403</c:v>
                </c:pt>
                <c:pt idx="36">
                  <c:v>10329</c:v>
                </c:pt>
                <c:pt idx="37">
                  <c:v>10258</c:v>
                </c:pt>
                <c:pt idx="38">
                  <c:v>10162</c:v>
                </c:pt>
                <c:pt idx="39">
                  <c:v>10127</c:v>
                </c:pt>
                <c:pt idx="40">
                  <c:v>10000</c:v>
                </c:pt>
                <c:pt idx="41">
                  <c:v>9908</c:v>
                </c:pt>
                <c:pt idx="42">
                  <c:v>9821</c:v>
                </c:pt>
                <c:pt idx="43">
                  <c:v>9785</c:v>
                </c:pt>
                <c:pt idx="44">
                  <c:v>9733</c:v>
                </c:pt>
                <c:pt idx="45">
                  <c:v>9631</c:v>
                </c:pt>
                <c:pt idx="46">
                  <c:v>9521</c:v>
                </c:pt>
                <c:pt idx="47">
                  <c:v>9425</c:v>
                </c:pt>
                <c:pt idx="48">
                  <c:v>9289</c:v>
                </c:pt>
                <c:pt idx="49">
                  <c:v>9143</c:v>
                </c:pt>
                <c:pt idx="50" formatCode="General">
                  <c:v>9111</c:v>
                </c:pt>
                <c:pt idx="51">
                  <c:v>8989</c:v>
                </c:pt>
                <c:pt idx="52">
                  <c:v>8873</c:v>
                </c:pt>
                <c:pt idx="53">
                  <c:v>8783</c:v>
                </c:pt>
                <c:pt idx="54">
                  <c:v>8661</c:v>
                </c:pt>
                <c:pt idx="55">
                  <c:v>8518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DE59-4C35-A6F9-94DAA54F2895}"/>
            </c:ext>
          </c:extLst>
        </c:ser>
        <c:ser>
          <c:idx val="14"/>
          <c:order val="14"/>
          <c:tx>
            <c:strRef>
              <c:f>市町人口!$C$145</c:f>
              <c:strCache>
                <c:ptCount val="1"/>
                <c:pt idx="0">
                  <c:v>富谷町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市町人口!$D$145:$BH$145</c:f>
              <c:numCache>
                <c:formatCode>0;"△ "0</c:formatCode>
                <c:ptCount val="57"/>
                <c:pt idx="1">
                  <c:v>4861</c:v>
                </c:pt>
                <c:pt idx="2">
                  <c:v>4734</c:v>
                </c:pt>
                <c:pt idx="3">
                  <c:v>4755</c:v>
                </c:pt>
                <c:pt idx="4">
                  <c:v>4644</c:v>
                </c:pt>
                <c:pt idx="6">
                  <c:v>4989</c:v>
                </c:pt>
                <c:pt idx="7">
                  <c:v>4991</c:v>
                </c:pt>
                <c:pt idx="8">
                  <c:v>5004</c:v>
                </c:pt>
                <c:pt idx="9" formatCode="General">
                  <c:v>5086</c:v>
                </c:pt>
                <c:pt idx="10">
                  <c:v>5127</c:v>
                </c:pt>
                <c:pt idx="11">
                  <c:v>5173</c:v>
                </c:pt>
                <c:pt idx="12">
                  <c:v>5219</c:v>
                </c:pt>
                <c:pt idx="13" formatCode="General">
                  <c:v>5183</c:v>
                </c:pt>
                <c:pt idx="14" formatCode="General">
                  <c:v>6415</c:v>
                </c:pt>
                <c:pt idx="15">
                  <c:v>7646</c:v>
                </c:pt>
                <c:pt idx="16" formatCode="General">
                  <c:v>8759</c:v>
                </c:pt>
                <c:pt idx="17" formatCode="General">
                  <c:v>9881</c:v>
                </c:pt>
                <c:pt idx="18" formatCode="General">
                  <c:v>11310</c:v>
                </c:pt>
                <c:pt idx="19">
                  <c:v>12477</c:v>
                </c:pt>
                <c:pt idx="20">
                  <c:v>13559</c:v>
                </c:pt>
                <c:pt idx="21">
                  <c:v>14445</c:v>
                </c:pt>
                <c:pt idx="22">
                  <c:v>15177</c:v>
                </c:pt>
                <c:pt idx="23" formatCode="General">
                  <c:v>16012</c:v>
                </c:pt>
                <c:pt idx="24" formatCode="General">
                  <c:v>16775</c:v>
                </c:pt>
                <c:pt idx="25">
                  <c:v>17736</c:v>
                </c:pt>
                <c:pt idx="26" formatCode="General">
                  <c:v>18634</c:v>
                </c:pt>
                <c:pt idx="27" formatCode="General">
                  <c:v>19374</c:v>
                </c:pt>
                <c:pt idx="28">
                  <c:v>20401</c:v>
                </c:pt>
                <c:pt idx="29" formatCode="General">
                  <c:v>21670</c:v>
                </c:pt>
                <c:pt idx="30">
                  <c:v>23791</c:v>
                </c:pt>
                <c:pt idx="31">
                  <c:v>25696</c:v>
                </c:pt>
                <c:pt idx="32">
                  <c:v>26839</c:v>
                </c:pt>
                <c:pt idx="33">
                  <c:v>27842</c:v>
                </c:pt>
                <c:pt idx="34">
                  <c:v>28848</c:v>
                </c:pt>
                <c:pt idx="35">
                  <c:v>30081</c:v>
                </c:pt>
                <c:pt idx="36">
                  <c:v>31105</c:v>
                </c:pt>
                <c:pt idx="37">
                  <c:v>32626</c:v>
                </c:pt>
                <c:pt idx="38">
                  <c:v>33903</c:v>
                </c:pt>
                <c:pt idx="39">
                  <c:v>34806</c:v>
                </c:pt>
                <c:pt idx="40">
                  <c:v>35751</c:v>
                </c:pt>
                <c:pt idx="41">
                  <c:v>36617</c:v>
                </c:pt>
                <c:pt idx="42">
                  <c:v>37164</c:v>
                </c:pt>
                <c:pt idx="43">
                  <c:v>38571</c:v>
                </c:pt>
                <c:pt idx="44">
                  <c:v>40039</c:v>
                </c:pt>
                <c:pt idx="45">
                  <c:v>41397</c:v>
                </c:pt>
                <c:pt idx="46">
                  <c:v>42922</c:v>
                </c:pt>
                <c:pt idx="47">
                  <c:v>44161</c:v>
                </c:pt>
                <c:pt idx="48">
                  <c:v>45105</c:v>
                </c:pt>
                <c:pt idx="49">
                  <c:v>46162</c:v>
                </c:pt>
                <c:pt idx="50" formatCode="General">
                  <c:v>47211</c:v>
                </c:pt>
                <c:pt idx="51">
                  <c:v>48100</c:v>
                </c:pt>
                <c:pt idx="52">
                  <c:v>49198</c:v>
                </c:pt>
                <c:pt idx="53">
                  <c:v>50072</c:v>
                </c:pt>
                <c:pt idx="54">
                  <c:v>51186</c:v>
                </c:pt>
                <c:pt idx="55">
                  <c:v>51838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DE59-4C35-A6F9-94DAA54F2895}"/>
            </c:ext>
          </c:extLst>
        </c:ser>
        <c:ser>
          <c:idx val="15"/>
          <c:order val="15"/>
          <c:tx>
            <c:strRef>
              <c:f>市町人口!$C$146</c:f>
              <c:strCache>
                <c:ptCount val="1"/>
                <c:pt idx="0">
                  <c:v>大衡村</c:v>
                </c:pt>
              </c:strCache>
            </c:strRef>
          </c:tx>
          <c:spPr>
            <a:ln w="12700">
              <a:solidFill>
                <a:srgbClr val="424242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424242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市町人口!$D$146:$BH$146</c:f>
              <c:numCache>
                <c:formatCode>0;"△ "0</c:formatCode>
                <c:ptCount val="57"/>
                <c:pt idx="1">
                  <c:v>6616</c:v>
                </c:pt>
                <c:pt idx="2">
                  <c:v>6391</c:v>
                </c:pt>
                <c:pt idx="3">
                  <c:v>5633</c:v>
                </c:pt>
                <c:pt idx="4">
                  <c:v>5491</c:v>
                </c:pt>
                <c:pt idx="6">
                  <c:v>5904</c:v>
                </c:pt>
                <c:pt idx="7">
                  <c:v>5581</c:v>
                </c:pt>
                <c:pt idx="8">
                  <c:v>5367</c:v>
                </c:pt>
                <c:pt idx="9" formatCode="General">
                  <c:v>5231</c:v>
                </c:pt>
                <c:pt idx="10">
                  <c:v>5278</c:v>
                </c:pt>
                <c:pt idx="11">
                  <c:v>5261</c:v>
                </c:pt>
                <c:pt idx="12">
                  <c:v>5202</c:v>
                </c:pt>
                <c:pt idx="13" formatCode="General">
                  <c:v>5215</c:v>
                </c:pt>
                <c:pt idx="14" formatCode="General">
                  <c:v>5114</c:v>
                </c:pt>
                <c:pt idx="15">
                  <c:v>5187</c:v>
                </c:pt>
                <c:pt idx="16" formatCode="General">
                  <c:v>5175</c:v>
                </c:pt>
                <c:pt idx="17" formatCode="General">
                  <c:v>5180</c:v>
                </c:pt>
                <c:pt idx="18" formatCode="General">
                  <c:v>5198</c:v>
                </c:pt>
                <c:pt idx="19">
                  <c:v>5241</c:v>
                </c:pt>
                <c:pt idx="20">
                  <c:v>5232</c:v>
                </c:pt>
                <c:pt idx="21">
                  <c:v>5291</c:v>
                </c:pt>
                <c:pt idx="22">
                  <c:v>5417</c:v>
                </c:pt>
                <c:pt idx="23" formatCode="General">
                  <c:v>5468</c:v>
                </c:pt>
                <c:pt idx="24" formatCode="General">
                  <c:v>5521</c:v>
                </c:pt>
                <c:pt idx="25">
                  <c:v>5536</c:v>
                </c:pt>
                <c:pt idx="26" formatCode="General">
                  <c:v>5642</c:v>
                </c:pt>
                <c:pt idx="27" formatCode="General">
                  <c:v>5700</c:v>
                </c:pt>
                <c:pt idx="28">
                  <c:v>5700</c:v>
                </c:pt>
                <c:pt idx="29" formatCode="General">
                  <c:v>5770</c:v>
                </c:pt>
                <c:pt idx="30">
                  <c:v>5856</c:v>
                </c:pt>
                <c:pt idx="31">
                  <c:v>5955</c:v>
                </c:pt>
                <c:pt idx="32">
                  <c:v>6016</c:v>
                </c:pt>
                <c:pt idx="33">
                  <c:v>6024</c:v>
                </c:pt>
                <c:pt idx="34">
                  <c:v>6013</c:v>
                </c:pt>
                <c:pt idx="35">
                  <c:v>6012</c:v>
                </c:pt>
                <c:pt idx="36">
                  <c:v>6090</c:v>
                </c:pt>
                <c:pt idx="37">
                  <c:v>6118</c:v>
                </c:pt>
                <c:pt idx="38">
                  <c:v>6064</c:v>
                </c:pt>
                <c:pt idx="39">
                  <c:v>6101</c:v>
                </c:pt>
                <c:pt idx="40">
                  <c:v>6069</c:v>
                </c:pt>
                <c:pt idx="41">
                  <c:v>6042</c:v>
                </c:pt>
                <c:pt idx="42">
                  <c:v>5946</c:v>
                </c:pt>
                <c:pt idx="43">
                  <c:v>5913</c:v>
                </c:pt>
                <c:pt idx="44">
                  <c:v>5793</c:v>
                </c:pt>
                <c:pt idx="45">
                  <c:v>5747</c:v>
                </c:pt>
                <c:pt idx="46">
                  <c:v>5709</c:v>
                </c:pt>
                <c:pt idx="47">
                  <c:v>5677</c:v>
                </c:pt>
                <c:pt idx="48">
                  <c:v>5605</c:v>
                </c:pt>
                <c:pt idx="49">
                  <c:v>5526</c:v>
                </c:pt>
                <c:pt idx="50" formatCode="General">
                  <c:v>5458</c:v>
                </c:pt>
                <c:pt idx="51">
                  <c:v>5474</c:v>
                </c:pt>
                <c:pt idx="52">
                  <c:v>5535</c:v>
                </c:pt>
                <c:pt idx="53">
                  <c:v>5558</c:v>
                </c:pt>
                <c:pt idx="54">
                  <c:v>5669</c:v>
                </c:pt>
                <c:pt idx="55">
                  <c:v>5735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DE59-4C35-A6F9-94DAA54F2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085312"/>
        <c:axId val="137087232"/>
      </c:lineChart>
      <c:catAx>
        <c:axId val="137085312"/>
        <c:scaling>
          <c:orientation val="minMax"/>
        </c:scaling>
        <c:delete val="0"/>
        <c:axPos val="b"/>
        <c:numFmt formatCode="[$-411]m\.d\.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37087232"/>
        <c:crosses val="autoZero"/>
        <c:auto val="0"/>
        <c:lblAlgn val="ctr"/>
        <c:lblOffset val="100"/>
        <c:tickLblSkip val="3"/>
        <c:tickMarkSkip val="1"/>
        <c:noMultiLvlLbl val="0"/>
      </c:catAx>
      <c:valAx>
        <c:axId val="13708723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37085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605633802816902E-2"/>
          <c:y val="8.3194675540765387E-3"/>
          <c:w val="0.79401482385124389"/>
          <c:h val="0.1281199750197614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大崎栗原ﾌﾞﾛｯｸ旧町村の人口</a:t>
            </a:r>
            <a:endParaRPr lang="ja-JP" altLang="en-US" sz="1200" b="1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endParaRP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(国勢調査又は推計人口)</a:t>
            </a:r>
          </a:p>
        </c:rich>
      </c:tx>
      <c:layout>
        <c:manualLayout>
          <c:xMode val="edge"/>
          <c:yMode val="edge"/>
          <c:x val="0.51413427561837455"/>
          <c:y val="0.1500001749781277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038869257950523E-2"/>
          <c:y val="0.11000017903674973"/>
          <c:w val="0.88692579505300351"/>
          <c:h val="0.78500127767135042"/>
        </c:manualLayout>
      </c:layout>
      <c:lineChart>
        <c:grouping val="standard"/>
        <c:varyColors val="0"/>
        <c:ser>
          <c:idx val="0"/>
          <c:order val="0"/>
          <c:tx>
            <c:strRef>
              <c:f>市町人口!$C$168</c:f>
              <c:strCache>
                <c:ptCount val="1"/>
                <c:pt idx="0">
                  <c:v>中新田町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市町人口!$D$168:$BH$168</c:f>
              <c:numCache>
                <c:formatCode>0;"△ "0</c:formatCode>
                <c:ptCount val="57"/>
                <c:pt idx="1">
                  <c:v>15917</c:v>
                </c:pt>
                <c:pt idx="2">
                  <c:v>15425</c:v>
                </c:pt>
                <c:pt idx="3">
                  <c:v>15100</c:v>
                </c:pt>
                <c:pt idx="4">
                  <c:v>14835</c:v>
                </c:pt>
                <c:pt idx="6">
                  <c:v>15225</c:v>
                </c:pt>
                <c:pt idx="7">
                  <c:v>15160</c:v>
                </c:pt>
                <c:pt idx="8">
                  <c:v>14942</c:v>
                </c:pt>
                <c:pt idx="9" formatCode="General">
                  <c:v>14854</c:v>
                </c:pt>
                <c:pt idx="10">
                  <c:v>14648</c:v>
                </c:pt>
                <c:pt idx="11">
                  <c:v>14985</c:v>
                </c:pt>
                <c:pt idx="12">
                  <c:v>14971</c:v>
                </c:pt>
                <c:pt idx="13">
                  <c:v>14995</c:v>
                </c:pt>
                <c:pt idx="14">
                  <c:v>14774</c:v>
                </c:pt>
                <c:pt idx="15">
                  <c:v>14810</c:v>
                </c:pt>
                <c:pt idx="16">
                  <c:v>14817</c:v>
                </c:pt>
                <c:pt idx="17">
                  <c:v>14930</c:v>
                </c:pt>
                <c:pt idx="18">
                  <c:v>14916</c:v>
                </c:pt>
                <c:pt idx="19">
                  <c:v>14916</c:v>
                </c:pt>
                <c:pt idx="20">
                  <c:v>14898</c:v>
                </c:pt>
                <c:pt idx="21">
                  <c:v>14836</c:v>
                </c:pt>
                <c:pt idx="22">
                  <c:v>14769</c:v>
                </c:pt>
                <c:pt idx="23">
                  <c:v>14736</c:v>
                </c:pt>
                <c:pt idx="24">
                  <c:v>14676</c:v>
                </c:pt>
                <c:pt idx="25">
                  <c:v>14722</c:v>
                </c:pt>
                <c:pt idx="26">
                  <c:v>14748</c:v>
                </c:pt>
                <c:pt idx="27">
                  <c:v>14748</c:v>
                </c:pt>
                <c:pt idx="28">
                  <c:v>14696</c:v>
                </c:pt>
                <c:pt idx="29">
                  <c:v>14624</c:v>
                </c:pt>
                <c:pt idx="30">
                  <c:v>14545</c:v>
                </c:pt>
                <c:pt idx="31">
                  <c:v>14451</c:v>
                </c:pt>
                <c:pt idx="32">
                  <c:v>14393</c:v>
                </c:pt>
                <c:pt idx="33">
                  <c:v>14378</c:v>
                </c:pt>
                <c:pt idx="34">
                  <c:v>14417</c:v>
                </c:pt>
                <c:pt idx="35">
                  <c:v>14336</c:v>
                </c:pt>
                <c:pt idx="36">
                  <c:v>14294</c:v>
                </c:pt>
                <c:pt idx="37">
                  <c:v>14197</c:v>
                </c:pt>
                <c:pt idx="38">
                  <c:v>14178</c:v>
                </c:pt>
                <c:pt idx="39">
                  <c:v>14178</c:v>
                </c:pt>
                <c:pt idx="40">
                  <c:v>14118</c:v>
                </c:pt>
                <c:pt idx="41">
                  <c:v>14088</c:v>
                </c:pt>
                <c:pt idx="42">
                  <c:v>14034</c:v>
                </c:pt>
                <c:pt idx="43">
                  <c:v>13924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F5-4EB3-9807-EA3E8564C574}"/>
            </c:ext>
          </c:extLst>
        </c:ser>
        <c:ser>
          <c:idx val="1"/>
          <c:order val="1"/>
          <c:tx>
            <c:strRef>
              <c:f>市町人口!$C$169</c:f>
              <c:strCache>
                <c:ptCount val="1"/>
                <c:pt idx="0">
                  <c:v>小野田町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市町人口!$D$169:$BH$169</c:f>
              <c:numCache>
                <c:formatCode>0;"△ "0</c:formatCode>
                <c:ptCount val="57"/>
                <c:pt idx="1">
                  <c:v>11786</c:v>
                </c:pt>
                <c:pt idx="2">
                  <c:v>11650</c:v>
                </c:pt>
                <c:pt idx="3">
                  <c:v>11328</c:v>
                </c:pt>
                <c:pt idx="4">
                  <c:v>11100</c:v>
                </c:pt>
                <c:pt idx="6">
                  <c:v>10781</c:v>
                </c:pt>
                <c:pt idx="7">
                  <c:v>10580</c:v>
                </c:pt>
                <c:pt idx="8">
                  <c:v>10434</c:v>
                </c:pt>
                <c:pt idx="9" formatCode="General">
                  <c:v>10147</c:v>
                </c:pt>
                <c:pt idx="10">
                  <c:v>10109</c:v>
                </c:pt>
                <c:pt idx="11">
                  <c:v>10006</c:v>
                </c:pt>
                <c:pt idx="12">
                  <c:v>9882</c:v>
                </c:pt>
                <c:pt idx="13">
                  <c:v>9943</c:v>
                </c:pt>
                <c:pt idx="14">
                  <c:v>9687</c:v>
                </c:pt>
                <c:pt idx="15">
                  <c:v>9668</c:v>
                </c:pt>
                <c:pt idx="16">
                  <c:v>9689</c:v>
                </c:pt>
                <c:pt idx="17">
                  <c:v>9651</c:v>
                </c:pt>
                <c:pt idx="18">
                  <c:v>9573</c:v>
                </c:pt>
                <c:pt idx="19">
                  <c:v>9601</c:v>
                </c:pt>
                <c:pt idx="20">
                  <c:v>9523</c:v>
                </c:pt>
                <c:pt idx="21">
                  <c:v>9489</c:v>
                </c:pt>
                <c:pt idx="22">
                  <c:v>9482</c:v>
                </c:pt>
                <c:pt idx="23">
                  <c:v>9440</c:v>
                </c:pt>
                <c:pt idx="24">
                  <c:v>9429</c:v>
                </c:pt>
                <c:pt idx="25">
                  <c:v>9376</c:v>
                </c:pt>
                <c:pt idx="26">
                  <c:v>9345</c:v>
                </c:pt>
                <c:pt idx="27">
                  <c:v>9322</c:v>
                </c:pt>
                <c:pt idx="28">
                  <c:v>9304</c:v>
                </c:pt>
                <c:pt idx="29">
                  <c:v>9254</c:v>
                </c:pt>
                <c:pt idx="30">
                  <c:v>9216</c:v>
                </c:pt>
                <c:pt idx="31">
                  <c:v>9149</c:v>
                </c:pt>
                <c:pt idx="32">
                  <c:v>9041</c:v>
                </c:pt>
                <c:pt idx="33">
                  <c:v>8969</c:v>
                </c:pt>
                <c:pt idx="34">
                  <c:v>8872</c:v>
                </c:pt>
                <c:pt idx="35">
                  <c:v>8783</c:v>
                </c:pt>
                <c:pt idx="36">
                  <c:v>8744</c:v>
                </c:pt>
                <c:pt idx="37">
                  <c:v>8667</c:v>
                </c:pt>
                <c:pt idx="38">
                  <c:v>8551</c:v>
                </c:pt>
                <c:pt idx="39">
                  <c:v>8499</c:v>
                </c:pt>
                <c:pt idx="40">
                  <c:v>8362</c:v>
                </c:pt>
                <c:pt idx="41">
                  <c:v>8302</c:v>
                </c:pt>
                <c:pt idx="42">
                  <c:v>8204</c:v>
                </c:pt>
                <c:pt idx="43">
                  <c:v>8119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F5-4EB3-9807-EA3E8564C574}"/>
            </c:ext>
          </c:extLst>
        </c:ser>
        <c:ser>
          <c:idx val="2"/>
          <c:order val="2"/>
          <c:tx>
            <c:strRef>
              <c:f>市町人口!$C$170</c:f>
              <c:strCache>
                <c:ptCount val="1"/>
                <c:pt idx="0">
                  <c:v>宮崎町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市町人口!$D$170:$BH$170</c:f>
              <c:numCache>
                <c:formatCode>0;"△ "0</c:formatCode>
                <c:ptCount val="57"/>
                <c:pt idx="1">
                  <c:v>9402</c:v>
                </c:pt>
                <c:pt idx="2">
                  <c:v>9174</c:v>
                </c:pt>
                <c:pt idx="3">
                  <c:v>8920</c:v>
                </c:pt>
                <c:pt idx="4">
                  <c:v>8664</c:v>
                </c:pt>
                <c:pt idx="6">
                  <c:v>8671</c:v>
                </c:pt>
                <c:pt idx="7">
                  <c:v>8486</c:v>
                </c:pt>
                <c:pt idx="8">
                  <c:v>8237</c:v>
                </c:pt>
                <c:pt idx="9" formatCode="General">
                  <c:v>8088</c:v>
                </c:pt>
                <c:pt idx="10">
                  <c:v>7862</c:v>
                </c:pt>
                <c:pt idx="11">
                  <c:v>7718</c:v>
                </c:pt>
                <c:pt idx="12">
                  <c:v>7537</c:v>
                </c:pt>
                <c:pt idx="13">
                  <c:v>7669</c:v>
                </c:pt>
                <c:pt idx="14">
                  <c:v>7428</c:v>
                </c:pt>
                <c:pt idx="15">
                  <c:v>7378</c:v>
                </c:pt>
                <c:pt idx="16">
                  <c:v>7299</c:v>
                </c:pt>
                <c:pt idx="17">
                  <c:v>7251</c:v>
                </c:pt>
                <c:pt idx="18">
                  <c:v>7262</c:v>
                </c:pt>
                <c:pt idx="19">
                  <c:v>7289</c:v>
                </c:pt>
                <c:pt idx="20">
                  <c:v>7304</c:v>
                </c:pt>
                <c:pt idx="21">
                  <c:v>7273</c:v>
                </c:pt>
                <c:pt idx="22">
                  <c:v>7238</c:v>
                </c:pt>
                <c:pt idx="23">
                  <c:v>7240</c:v>
                </c:pt>
                <c:pt idx="24">
                  <c:v>7222</c:v>
                </c:pt>
                <c:pt idx="25">
                  <c:v>7261</c:v>
                </c:pt>
                <c:pt idx="26">
                  <c:v>7243</c:v>
                </c:pt>
                <c:pt idx="27">
                  <c:v>7242</c:v>
                </c:pt>
                <c:pt idx="28">
                  <c:v>7246</c:v>
                </c:pt>
                <c:pt idx="29">
                  <c:v>7198</c:v>
                </c:pt>
                <c:pt idx="30">
                  <c:v>7156</c:v>
                </c:pt>
                <c:pt idx="31">
                  <c:v>7153</c:v>
                </c:pt>
                <c:pt idx="32">
                  <c:v>7104</c:v>
                </c:pt>
                <c:pt idx="33">
                  <c:v>7053</c:v>
                </c:pt>
                <c:pt idx="34">
                  <c:v>6979</c:v>
                </c:pt>
                <c:pt idx="35">
                  <c:v>6909</c:v>
                </c:pt>
                <c:pt idx="36">
                  <c:v>6829</c:v>
                </c:pt>
                <c:pt idx="37">
                  <c:v>6755</c:v>
                </c:pt>
                <c:pt idx="38">
                  <c:v>6652</c:v>
                </c:pt>
                <c:pt idx="39">
                  <c:v>6542</c:v>
                </c:pt>
                <c:pt idx="40">
                  <c:v>6469</c:v>
                </c:pt>
                <c:pt idx="41">
                  <c:v>6372</c:v>
                </c:pt>
                <c:pt idx="42">
                  <c:v>6302</c:v>
                </c:pt>
                <c:pt idx="43">
                  <c:v>6246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0F5-4EB3-9807-EA3E8564C574}"/>
            </c:ext>
          </c:extLst>
        </c:ser>
        <c:ser>
          <c:idx val="3"/>
          <c:order val="3"/>
          <c:tx>
            <c:strRef>
              <c:f>市町人口!$C$147</c:f>
              <c:strCache>
                <c:ptCount val="1"/>
                <c:pt idx="0">
                  <c:v>色麻町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市町人口!$D$147:$BH$147</c:f>
              <c:numCache>
                <c:formatCode>0;"△ "0</c:formatCode>
                <c:ptCount val="57"/>
                <c:pt idx="1">
                  <c:v>10068</c:v>
                </c:pt>
                <c:pt idx="2">
                  <c:v>9913</c:v>
                </c:pt>
                <c:pt idx="3">
                  <c:v>9611</c:v>
                </c:pt>
                <c:pt idx="4">
                  <c:v>9316</c:v>
                </c:pt>
                <c:pt idx="6">
                  <c:v>9413</c:v>
                </c:pt>
                <c:pt idx="7">
                  <c:v>9452</c:v>
                </c:pt>
                <c:pt idx="8">
                  <c:v>9305</c:v>
                </c:pt>
                <c:pt idx="9" formatCode="General">
                  <c:v>9029</c:v>
                </c:pt>
                <c:pt idx="10">
                  <c:v>8950</c:v>
                </c:pt>
                <c:pt idx="11">
                  <c:v>8873</c:v>
                </c:pt>
                <c:pt idx="12">
                  <c:v>8827</c:v>
                </c:pt>
                <c:pt idx="13" formatCode="General">
                  <c:v>9002</c:v>
                </c:pt>
                <c:pt idx="14" formatCode="General">
                  <c:v>8730</c:v>
                </c:pt>
                <c:pt idx="15">
                  <c:v>8664</c:v>
                </c:pt>
                <c:pt idx="16" formatCode="General">
                  <c:v>8631</c:v>
                </c:pt>
                <c:pt idx="17" formatCode="General">
                  <c:v>8667</c:v>
                </c:pt>
                <c:pt idx="18" formatCode="General">
                  <c:v>8741</c:v>
                </c:pt>
                <c:pt idx="19">
                  <c:v>8772</c:v>
                </c:pt>
                <c:pt idx="20">
                  <c:v>8831</c:v>
                </c:pt>
                <c:pt idx="21">
                  <c:v>8774</c:v>
                </c:pt>
                <c:pt idx="22">
                  <c:v>8757</c:v>
                </c:pt>
                <c:pt idx="23" formatCode="General">
                  <c:v>8753</c:v>
                </c:pt>
                <c:pt idx="24" formatCode="General">
                  <c:v>8753</c:v>
                </c:pt>
                <c:pt idx="25">
                  <c:v>8782</c:v>
                </c:pt>
                <c:pt idx="26" formatCode="General">
                  <c:v>8829</c:v>
                </c:pt>
                <c:pt idx="27" formatCode="General">
                  <c:v>8793</c:v>
                </c:pt>
                <c:pt idx="28">
                  <c:v>8768</c:v>
                </c:pt>
                <c:pt idx="29" formatCode="General">
                  <c:v>8789</c:v>
                </c:pt>
                <c:pt idx="30">
                  <c:v>8741</c:v>
                </c:pt>
                <c:pt idx="31">
                  <c:v>8677</c:v>
                </c:pt>
                <c:pt idx="32">
                  <c:v>8604</c:v>
                </c:pt>
                <c:pt idx="33">
                  <c:v>8590</c:v>
                </c:pt>
                <c:pt idx="34">
                  <c:v>8541</c:v>
                </c:pt>
                <c:pt idx="35">
                  <c:v>8504</c:v>
                </c:pt>
                <c:pt idx="36">
                  <c:v>8480</c:v>
                </c:pt>
                <c:pt idx="37">
                  <c:v>8438</c:v>
                </c:pt>
                <c:pt idx="38">
                  <c:v>8362</c:v>
                </c:pt>
                <c:pt idx="39">
                  <c:v>8383</c:v>
                </c:pt>
                <c:pt idx="40">
                  <c:v>8312</c:v>
                </c:pt>
                <c:pt idx="41">
                  <c:v>8218</c:v>
                </c:pt>
                <c:pt idx="42">
                  <c:v>8159</c:v>
                </c:pt>
                <c:pt idx="43">
                  <c:v>8074</c:v>
                </c:pt>
                <c:pt idx="44">
                  <c:v>8005</c:v>
                </c:pt>
                <c:pt idx="45">
                  <c:v>7919</c:v>
                </c:pt>
                <c:pt idx="46">
                  <c:v>7853</c:v>
                </c:pt>
                <c:pt idx="47">
                  <c:v>7820</c:v>
                </c:pt>
                <c:pt idx="48">
                  <c:v>7694</c:v>
                </c:pt>
                <c:pt idx="49">
                  <c:v>7601</c:v>
                </c:pt>
                <c:pt idx="50" formatCode="General">
                  <c:v>7569</c:v>
                </c:pt>
                <c:pt idx="51">
                  <c:v>7497</c:v>
                </c:pt>
                <c:pt idx="52">
                  <c:v>7465</c:v>
                </c:pt>
                <c:pt idx="53">
                  <c:v>7367</c:v>
                </c:pt>
                <c:pt idx="54">
                  <c:v>7317</c:v>
                </c:pt>
                <c:pt idx="55">
                  <c:v>7246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0F5-4EB3-9807-EA3E8564C574}"/>
            </c:ext>
          </c:extLst>
        </c:ser>
        <c:ser>
          <c:idx val="4"/>
          <c:order val="4"/>
          <c:tx>
            <c:strRef>
              <c:f>市町人口!$C$171</c:f>
              <c:strCache>
                <c:ptCount val="1"/>
                <c:pt idx="0">
                  <c:v>松山町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市町人口!$D$171:$BH$171</c:f>
              <c:numCache>
                <c:formatCode>0;"△ "0</c:formatCode>
                <c:ptCount val="57"/>
                <c:pt idx="1">
                  <c:v>8533</c:v>
                </c:pt>
                <c:pt idx="2">
                  <c:v>7966</c:v>
                </c:pt>
                <c:pt idx="3">
                  <c:v>7920</c:v>
                </c:pt>
                <c:pt idx="4">
                  <c:v>7611</c:v>
                </c:pt>
                <c:pt idx="6">
                  <c:v>8326</c:v>
                </c:pt>
                <c:pt idx="7">
                  <c:v>8012</c:v>
                </c:pt>
                <c:pt idx="8">
                  <c:v>7894</c:v>
                </c:pt>
                <c:pt idx="9" formatCode="General">
                  <c:v>7844</c:v>
                </c:pt>
                <c:pt idx="10">
                  <c:v>7750</c:v>
                </c:pt>
                <c:pt idx="11">
                  <c:v>7507</c:v>
                </c:pt>
                <c:pt idx="12">
                  <c:v>7474</c:v>
                </c:pt>
                <c:pt idx="13">
                  <c:v>7519</c:v>
                </c:pt>
                <c:pt idx="14">
                  <c:v>7337</c:v>
                </c:pt>
                <c:pt idx="15">
                  <c:v>7370</c:v>
                </c:pt>
                <c:pt idx="16">
                  <c:v>7390</c:v>
                </c:pt>
                <c:pt idx="17">
                  <c:v>7365</c:v>
                </c:pt>
                <c:pt idx="18">
                  <c:v>7402</c:v>
                </c:pt>
                <c:pt idx="19">
                  <c:v>7408</c:v>
                </c:pt>
                <c:pt idx="20">
                  <c:v>7468</c:v>
                </c:pt>
                <c:pt idx="21">
                  <c:v>7486</c:v>
                </c:pt>
                <c:pt idx="22">
                  <c:v>7447</c:v>
                </c:pt>
                <c:pt idx="23">
                  <c:v>7423</c:v>
                </c:pt>
                <c:pt idx="24">
                  <c:v>7403</c:v>
                </c:pt>
                <c:pt idx="25">
                  <c:v>7430</c:v>
                </c:pt>
                <c:pt idx="26">
                  <c:v>7377</c:v>
                </c:pt>
                <c:pt idx="27">
                  <c:v>7368</c:v>
                </c:pt>
                <c:pt idx="28">
                  <c:v>7326</c:v>
                </c:pt>
                <c:pt idx="29">
                  <c:v>7316</c:v>
                </c:pt>
                <c:pt idx="30">
                  <c:v>7258</c:v>
                </c:pt>
                <c:pt idx="31">
                  <c:v>7205</c:v>
                </c:pt>
                <c:pt idx="32">
                  <c:v>7176</c:v>
                </c:pt>
                <c:pt idx="33">
                  <c:v>7127</c:v>
                </c:pt>
                <c:pt idx="34">
                  <c:v>7105</c:v>
                </c:pt>
                <c:pt idx="35">
                  <c:v>7078</c:v>
                </c:pt>
                <c:pt idx="36">
                  <c:v>6997</c:v>
                </c:pt>
                <c:pt idx="37">
                  <c:v>7010</c:v>
                </c:pt>
                <c:pt idx="38">
                  <c:v>7056</c:v>
                </c:pt>
                <c:pt idx="39">
                  <c:v>7188</c:v>
                </c:pt>
                <c:pt idx="40">
                  <c:v>7228</c:v>
                </c:pt>
                <c:pt idx="41">
                  <c:v>7238</c:v>
                </c:pt>
                <c:pt idx="42">
                  <c:v>7205</c:v>
                </c:pt>
                <c:pt idx="43">
                  <c:v>7150</c:v>
                </c:pt>
                <c:pt idx="44">
                  <c:v>7122</c:v>
                </c:pt>
                <c:pt idx="45">
                  <c:v>7098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0F5-4EB3-9807-EA3E8564C574}"/>
            </c:ext>
          </c:extLst>
        </c:ser>
        <c:ser>
          <c:idx val="5"/>
          <c:order val="5"/>
          <c:tx>
            <c:strRef>
              <c:f>市町人口!$C$172</c:f>
              <c:strCache>
                <c:ptCount val="1"/>
                <c:pt idx="0">
                  <c:v>三本木町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市町人口!$D$172:$BH$172</c:f>
              <c:numCache>
                <c:formatCode>0;"△ "0</c:formatCode>
                <c:ptCount val="57"/>
                <c:pt idx="1">
                  <c:v>8798</c:v>
                </c:pt>
                <c:pt idx="2">
                  <c:v>8459</c:v>
                </c:pt>
                <c:pt idx="3">
                  <c:v>7942</c:v>
                </c:pt>
                <c:pt idx="4">
                  <c:v>7831</c:v>
                </c:pt>
                <c:pt idx="6">
                  <c:v>8244</c:v>
                </c:pt>
                <c:pt idx="7">
                  <c:v>8052</c:v>
                </c:pt>
                <c:pt idx="8">
                  <c:v>7854</c:v>
                </c:pt>
                <c:pt idx="9" formatCode="General">
                  <c:v>7776</c:v>
                </c:pt>
                <c:pt idx="10">
                  <c:v>7590</c:v>
                </c:pt>
                <c:pt idx="11">
                  <c:v>7485</c:v>
                </c:pt>
                <c:pt idx="12">
                  <c:v>7377</c:v>
                </c:pt>
                <c:pt idx="13">
                  <c:v>7462</c:v>
                </c:pt>
                <c:pt idx="14">
                  <c:v>7457</c:v>
                </c:pt>
                <c:pt idx="15">
                  <c:v>7747</c:v>
                </c:pt>
                <c:pt idx="16">
                  <c:v>7898</c:v>
                </c:pt>
                <c:pt idx="17">
                  <c:v>8068</c:v>
                </c:pt>
                <c:pt idx="18">
                  <c:v>8295</c:v>
                </c:pt>
                <c:pt idx="19">
                  <c:v>8494</c:v>
                </c:pt>
                <c:pt idx="20">
                  <c:v>8571</c:v>
                </c:pt>
                <c:pt idx="21">
                  <c:v>8591</c:v>
                </c:pt>
                <c:pt idx="22">
                  <c:v>8607</c:v>
                </c:pt>
                <c:pt idx="23">
                  <c:v>8673</c:v>
                </c:pt>
                <c:pt idx="24">
                  <c:v>8683</c:v>
                </c:pt>
                <c:pt idx="25">
                  <c:v>8786</c:v>
                </c:pt>
                <c:pt idx="26">
                  <c:v>8755</c:v>
                </c:pt>
                <c:pt idx="27">
                  <c:v>8799</c:v>
                </c:pt>
                <c:pt idx="28">
                  <c:v>8785</c:v>
                </c:pt>
                <c:pt idx="29">
                  <c:v>8824</c:v>
                </c:pt>
                <c:pt idx="30">
                  <c:v>8764</c:v>
                </c:pt>
                <c:pt idx="31">
                  <c:v>8839</c:v>
                </c:pt>
                <c:pt idx="32">
                  <c:v>8851</c:v>
                </c:pt>
                <c:pt idx="33">
                  <c:v>8833</c:v>
                </c:pt>
                <c:pt idx="34">
                  <c:v>8803</c:v>
                </c:pt>
                <c:pt idx="35">
                  <c:v>8782</c:v>
                </c:pt>
                <c:pt idx="36">
                  <c:v>8748</c:v>
                </c:pt>
                <c:pt idx="37">
                  <c:v>8746</c:v>
                </c:pt>
                <c:pt idx="38">
                  <c:v>8695</c:v>
                </c:pt>
                <c:pt idx="39">
                  <c:v>8703</c:v>
                </c:pt>
                <c:pt idx="40">
                  <c:v>8677</c:v>
                </c:pt>
                <c:pt idx="41">
                  <c:v>8650</c:v>
                </c:pt>
                <c:pt idx="42">
                  <c:v>8630</c:v>
                </c:pt>
                <c:pt idx="43">
                  <c:v>8584</c:v>
                </c:pt>
                <c:pt idx="44">
                  <c:v>8581</c:v>
                </c:pt>
                <c:pt idx="45">
                  <c:v>8541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0F5-4EB3-9807-EA3E8564C574}"/>
            </c:ext>
          </c:extLst>
        </c:ser>
        <c:ser>
          <c:idx val="6"/>
          <c:order val="6"/>
          <c:tx>
            <c:strRef>
              <c:f>市町人口!$C$173</c:f>
              <c:strCache>
                <c:ptCount val="1"/>
                <c:pt idx="0">
                  <c:v>鹿島台町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市町人口!$D$173:$BH$173</c:f>
              <c:numCache>
                <c:formatCode>0;"△ "0</c:formatCode>
                <c:ptCount val="57"/>
                <c:pt idx="1">
                  <c:v>13100</c:v>
                </c:pt>
                <c:pt idx="2">
                  <c:v>12945</c:v>
                </c:pt>
                <c:pt idx="3">
                  <c:v>12974</c:v>
                </c:pt>
                <c:pt idx="4">
                  <c:v>12871</c:v>
                </c:pt>
                <c:pt idx="6">
                  <c:v>12812</c:v>
                </c:pt>
                <c:pt idx="7">
                  <c:v>12666</c:v>
                </c:pt>
                <c:pt idx="8">
                  <c:v>12606</c:v>
                </c:pt>
                <c:pt idx="9" formatCode="General">
                  <c:v>12358</c:v>
                </c:pt>
                <c:pt idx="10">
                  <c:v>12286</c:v>
                </c:pt>
                <c:pt idx="11">
                  <c:v>12331</c:v>
                </c:pt>
                <c:pt idx="12">
                  <c:v>12306</c:v>
                </c:pt>
                <c:pt idx="13">
                  <c:v>12337</c:v>
                </c:pt>
                <c:pt idx="14">
                  <c:v>12452</c:v>
                </c:pt>
                <c:pt idx="15">
                  <c:v>12836</c:v>
                </c:pt>
                <c:pt idx="16">
                  <c:v>13166</c:v>
                </c:pt>
                <c:pt idx="17">
                  <c:v>13371</c:v>
                </c:pt>
                <c:pt idx="18">
                  <c:v>13638</c:v>
                </c:pt>
                <c:pt idx="19">
                  <c:v>13771</c:v>
                </c:pt>
                <c:pt idx="20">
                  <c:v>13897</c:v>
                </c:pt>
                <c:pt idx="21">
                  <c:v>14054</c:v>
                </c:pt>
                <c:pt idx="22">
                  <c:v>14142</c:v>
                </c:pt>
                <c:pt idx="23">
                  <c:v>14176</c:v>
                </c:pt>
                <c:pt idx="24">
                  <c:v>14125</c:v>
                </c:pt>
                <c:pt idx="25">
                  <c:v>14103</c:v>
                </c:pt>
                <c:pt idx="26">
                  <c:v>14129</c:v>
                </c:pt>
                <c:pt idx="27">
                  <c:v>14232</c:v>
                </c:pt>
                <c:pt idx="28">
                  <c:v>14286</c:v>
                </c:pt>
                <c:pt idx="29">
                  <c:v>14314</c:v>
                </c:pt>
                <c:pt idx="30">
                  <c:v>14269</c:v>
                </c:pt>
                <c:pt idx="31">
                  <c:v>14048</c:v>
                </c:pt>
                <c:pt idx="32">
                  <c:v>14091</c:v>
                </c:pt>
                <c:pt idx="33">
                  <c:v>14117</c:v>
                </c:pt>
                <c:pt idx="34">
                  <c:v>14225</c:v>
                </c:pt>
                <c:pt idx="35">
                  <c:v>14346</c:v>
                </c:pt>
                <c:pt idx="36">
                  <c:v>14215</c:v>
                </c:pt>
                <c:pt idx="37">
                  <c:v>14193</c:v>
                </c:pt>
                <c:pt idx="38">
                  <c:v>14214</c:v>
                </c:pt>
                <c:pt idx="39">
                  <c:v>14197</c:v>
                </c:pt>
                <c:pt idx="40">
                  <c:v>14181</c:v>
                </c:pt>
                <c:pt idx="41">
                  <c:v>14151</c:v>
                </c:pt>
                <c:pt idx="42">
                  <c:v>14075</c:v>
                </c:pt>
                <c:pt idx="43">
                  <c:v>13941</c:v>
                </c:pt>
                <c:pt idx="44">
                  <c:v>13856</c:v>
                </c:pt>
                <c:pt idx="45">
                  <c:v>13778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0F5-4EB3-9807-EA3E8564C574}"/>
            </c:ext>
          </c:extLst>
        </c:ser>
        <c:ser>
          <c:idx val="7"/>
          <c:order val="7"/>
          <c:tx>
            <c:strRef>
              <c:f>市町人口!$C$174</c:f>
              <c:strCache>
                <c:ptCount val="1"/>
                <c:pt idx="0">
                  <c:v>岩出山町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市町人口!$D$174:$BH$174</c:f>
              <c:numCache>
                <c:formatCode>0;"△ "0</c:formatCode>
                <c:ptCount val="57"/>
                <c:pt idx="1">
                  <c:v>20608</c:v>
                </c:pt>
                <c:pt idx="2">
                  <c:v>20339</c:v>
                </c:pt>
                <c:pt idx="3">
                  <c:v>19522</c:v>
                </c:pt>
                <c:pt idx="4">
                  <c:v>18780</c:v>
                </c:pt>
                <c:pt idx="6">
                  <c:v>20311</c:v>
                </c:pt>
                <c:pt idx="7">
                  <c:v>20003</c:v>
                </c:pt>
                <c:pt idx="8">
                  <c:v>19500</c:v>
                </c:pt>
                <c:pt idx="9" formatCode="General">
                  <c:v>19060</c:v>
                </c:pt>
                <c:pt idx="10">
                  <c:v>18510</c:v>
                </c:pt>
                <c:pt idx="11">
                  <c:v>18201</c:v>
                </c:pt>
                <c:pt idx="12">
                  <c:v>17801</c:v>
                </c:pt>
                <c:pt idx="13">
                  <c:v>18083</c:v>
                </c:pt>
                <c:pt idx="14">
                  <c:v>17429</c:v>
                </c:pt>
                <c:pt idx="15">
                  <c:v>17225</c:v>
                </c:pt>
                <c:pt idx="16">
                  <c:v>17124</c:v>
                </c:pt>
                <c:pt idx="17">
                  <c:v>17056</c:v>
                </c:pt>
                <c:pt idx="18">
                  <c:v>17113</c:v>
                </c:pt>
                <c:pt idx="19">
                  <c:v>17005</c:v>
                </c:pt>
                <c:pt idx="20">
                  <c:v>16996</c:v>
                </c:pt>
                <c:pt idx="21">
                  <c:v>16947</c:v>
                </c:pt>
                <c:pt idx="22">
                  <c:v>16781</c:v>
                </c:pt>
                <c:pt idx="23">
                  <c:v>16721</c:v>
                </c:pt>
                <c:pt idx="24">
                  <c:v>16659</c:v>
                </c:pt>
                <c:pt idx="25">
                  <c:v>16596</c:v>
                </c:pt>
                <c:pt idx="26">
                  <c:v>16502</c:v>
                </c:pt>
                <c:pt idx="27">
                  <c:v>16430</c:v>
                </c:pt>
                <c:pt idx="28">
                  <c:v>16336</c:v>
                </c:pt>
                <c:pt idx="29">
                  <c:v>16339</c:v>
                </c:pt>
                <c:pt idx="30">
                  <c:v>16220</c:v>
                </c:pt>
                <c:pt idx="31">
                  <c:v>16042</c:v>
                </c:pt>
                <c:pt idx="32">
                  <c:v>15916</c:v>
                </c:pt>
                <c:pt idx="33">
                  <c:v>15729</c:v>
                </c:pt>
                <c:pt idx="34">
                  <c:v>15540</c:v>
                </c:pt>
                <c:pt idx="35">
                  <c:v>15481</c:v>
                </c:pt>
                <c:pt idx="36">
                  <c:v>15338</c:v>
                </c:pt>
                <c:pt idx="37">
                  <c:v>15073</c:v>
                </c:pt>
                <c:pt idx="38">
                  <c:v>14935</c:v>
                </c:pt>
                <c:pt idx="39">
                  <c:v>14842</c:v>
                </c:pt>
                <c:pt idx="40">
                  <c:v>14692</c:v>
                </c:pt>
                <c:pt idx="41">
                  <c:v>14534</c:v>
                </c:pt>
                <c:pt idx="42">
                  <c:v>14342</c:v>
                </c:pt>
                <c:pt idx="43">
                  <c:v>14175</c:v>
                </c:pt>
                <c:pt idx="44">
                  <c:v>13941</c:v>
                </c:pt>
                <c:pt idx="45">
                  <c:v>13772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0F5-4EB3-9807-EA3E8564C574}"/>
            </c:ext>
          </c:extLst>
        </c:ser>
        <c:ser>
          <c:idx val="8"/>
          <c:order val="8"/>
          <c:tx>
            <c:strRef>
              <c:f>市町人口!$C$175</c:f>
              <c:strCache>
                <c:ptCount val="1"/>
                <c:pt idx="0">
                  <c:v>鳴子町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市町人口!$D$175:$BH$175</c:f>
              <c:numCache>
                <c:formatCode>0;"△ "0</c:formatCode>
                <c:ptCount val="57"/>
                <c:pt idx="1">
                  <c:v>15360</c:v>
                </c:pt>
                <c:pt idx="2">
                  <c:v>15164</c:v>
                </c:pt>
                <c:pt idx="3">
                  <c:v>14878</c:v>
                </c:pt>
                <c:pt idx="4">
                  <c:v>14766</c:v>
                </c:pt>
                <c:pt idx="6">
                  <c:v>15452</c:v>
                </c:pt>
                <c:pt idx="7">
                  <c:v>15290</c:v>
                </c:pt>
                <c:pt idx="8">
                  <c:v>15175</c:v>
                </c:pt>
                <c:pt idx="9" formatCode="General">
                  <c:v>14008</c:v>
                </c:pt>
                <c:pt idx="10">
                  <c:v>13904</c:v>
                </c:pt>
                <c:pt idx="11">
                  <c:v>13746</c:v>
                </c:pt>
                <c:pt idx="12">
                  <c:v>13626</c:v>
                </c:pt>
                <c:pt idx="13">
                  <c:v>13770</c:v>
                </c:pt>
                <c:pt idx="14">
                  <c:v>13366</c:v>
                </c:pt>
                <c:pt idx="15">
                  <c:v>13127</c:v>
                </c:pt>
                <c:pt idx="16">
                  <c:v>12933</c:v>
                </c:pt>
                <c:pt idx="17">
                  <c:v>12893</c:v>
                </c:pt>
                <c:pt idx="18">
                  <c:v>12734</c:v>
                </c:pt>
                <c:pt idx="19">
                  <c:v>12706</c:v>
                </c:pt>
                <c:pt idx="20">
                  <c:v>12553</c:v>
                </c:pt>
                <c:pt idx="21">
                  <c:v>12390</c:v>
                </c:pt>
                <c:pt idx="22">
                  <c:v>12254</c:v>
                </c:pt>
                <c:pt idx="23">
                  <c:v>12127</c:v>
                </c:pt>
                <c:pt idx="24">
                  <c:v>11904</c:v>
                </c:pt>
                <c:pt idx="25">
                  <c:v>11746</c:v>
                </c:pt>
                <c:pt idx="26">
                  <c:v>11654</c:v>
                </c:pt>
                <c:pt idx="27">
                  <c:v>11663</c:v>
                </c:pt>
                <c:pt idx="28">
                  <c:v>11436</c:v>
                </c:pt>
                <c:pt idx="29">
                  <c:v>11316</c:v>
                </c:pt>
                <c:pt idx="30">
                  <c:v>11083</c:v>
                </c:pt>
                <c:pt idx="31">
                  <c:v>10953</c:v>
                </c:pt>
                <c:pt idx="32">
                  <c:v>10810</c:v>
                </c:pt>
                <c:pt idx="33">
                  <c:v>10709</c:v>
                </c:pt>
                <c:pt idx="34">
                  <c:v>10579</c:v>
                </c:pt>
                <c:pt idx="35">
                  <c:v>10363</c:v>
                </c:pt>
                <c:pt idx="36">
                  <c:v>10236</c:v>
                </c:pt>
                <c:pt idx="37">
                  <c:v>10036</c:v>
                </c:pt>
                <c:pt idx="38">
                  <c:v>9816</c:v>
                </c:pt>
                <c:pt idx="39">
                  <c:v>9695</c:v>
                </c:pt>
                <c:pt idx="40">
                  <c:v>9516</c:v>
                </c:pt>
                <c:pt idx="41">
                  <c:v>9364</c:v>
                </c:pt>
                <c:pt idx="42">
                  <c:v>9256</c:v>
                </c:pt>
                <c:pt idx="43">
                  <c:v>9138</c:v>
                </c:pt>
                <c:pt idx="44">
                  <c:v>8935</c:v>
                </c:pt>
                <c:pt idx="45">
                  <c:v>8775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0F5-4EB3-9807-EA3E8564C574}"/>
            </c:ext>
          </c:extLst>
        </c:ser>
        <c:ser>
          <c:idx val="9"/>
          <c:order val="9"/>
          <c:tx>
            <c:strRef>
              <c:f>市町人口!$C$149</c:f>
              <c:strCache>
                <c:ptCount val="1"/>
                <c:pt idx="0">
                  <c:v>涌谷町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市町人口!$D$149:$BH$149</c:f>
              <c:numCache>
                <c:formatCode>0;"△ "0</c:formatCode>
                <c:ptCount val="57"/>
                <c:pt idx="1">
                  <c:v>23511</c:v>
                </c:pt>
                <c:pt idx="2">
                  <c:v>23165</c:v>
                </c:pt>
                <c:pt idx="3">
                  <c:v>22443</c:v>
                </c:pt>
                <c:pt idx="4">
                  <c:v>22164</c:v>
                </c:pt>
                <c:pt idx="6">
                  <c:v>23270</c:v>
                </c:pt>
                <c:pt idx="7">
                  <c:v>23086</c:v>
                </c:pt>
                <c:pt idx="8">
                  <c:v>22743</c:v>
                </c:pt>
                <c:pt idx="9" formatCode="General">
                  <c:v>22424</c:v>
                </c:pt>
                <c:pt idx="10">
                  <c:v>22273</c:v>
                </c:pt>
                <c:pt idx="11">
                  <c:v>22104</c:v>
                </c:pt>
                <c:pt idx="12">
                  <c:v>21791</c:v>
                </c:pt>
                <c:pt idx="13" formatCode="General">
                  <c:v>21921</c:v>
                </c:pt>
                <c:pt idx="14" formatCode="General">
                  <c:v>20702</c:v>
                </c:pt>
                <c:pt idx="15">
                  <c:v>20768</c:v>
                </c:pt>
                <c:pt idx="16" formatCode="General">
                  <c:v>20937</c:v>
                </c:pt>
                <c:pt idx="17" formatCode="General">
                  <c:v>21045</c:v>
                </c:pt>
                <c:pt idx="18" formatCode="General">
                  <c:v>21081</c:v>
                </c:pt>
                <c:pt idx="19">
                  <c:v>21336</c:v>
                </c:pt>
                <c:pt idx="20">
                  <c:v>21460</c:v>
                </c:pt>
                <c:pt idx="21">
                  <c:v>21506</c:v>
                </c:pt>
                <c:pt idx="22">
                  <c:v>21555</c:v>
                </c:pt>
                <c:pt idx="23" formatCode="General">
                  <c:v>21544</c:v>
                </c:pt>
                <c:pt idx="24" formatCode="General">
                  <c:v>21561</c:v>
                </c:pt>
                <c:pt idx="25">
                  <c:v>21540</c:v>
                </c:pt>
                <c:pt idx="26" formatCode="General">
                  <c:v>21520</c:v>
                </c:pt>
                <c:pt idx="27" formatCode="General">
                  <c:v>21498</c:v>
                </c:pt>
                <c:pt idx="28">
                  <c:v>21380</c:v>
                </c:pt>
                <c:pt idx="29" formatCode="General">
                  <c:v>21307</c:v>
                </c:pt>
                <c:pt idx="30">
                  <c:v>21207</c:v>
                </c:pt>
                <c:pt idx="31">
                  <c:v>21090</c:v>
                </c:pt>
                <c:pt idx="32">
                  <c:v>20982</c:v>
                </c:pt>
                <c:pt idx="33">
                  <c:v>20760</c:v>
                </c:pt>
                <c:pt idx="34">
                  <c:v>20642</c:v>
                </c:pt>
                <c:pt idx="35">
                  <c:v>20595</c:v>
                </c:pt>
                <c:pt idx="36">
                  <c:v>20466</c:v>
                </c:pt>
                <c:pt idx="37">
                  <c:v>20292</c:v>
                </c:pt>
                <c:pt idx="38">
                  <c:v>20079</c:v>
                </c:pt>
                <c:pt idx="39">
                  <c:v>19902</c:v>
                </c:pt>
                <c:pt idx="40">
                  <c:v>19739</c:v>
                </c:pt>
                <c:pt idx="41">
                  <c:v>19617</c:v>
                </c:pt>
                <c:pt idx="42">
                  <c:v>19526</c:v>
                </c:pt>
                <c:pt idx="43">
                  <c:v>19296</c:v>
                </c:pt>
                <c:pt idx="44">
                  <c:v>19096</c:v>
                </c:pt>
                <c:pt idx="45">
                  <c:v>18843</c:v>
                </c:pt>
                <c:pt idx="46">
                  <c:v>18687</c:v>
                </c:pt>
                <c:pt idx="47">
                  <c:v>18402</c:v>
                </c:pt>
                <c:pt idx="48">
                  <c:v>18216</c:v>
                </c:pt>
                <c:pt idx="49">
                  <c:v>18036</c:v>
                </c:pt>
                <c:pt idx="50" formatCode="General">
                  <c:v>17854</c:v>
                </c:pt>
                <c:pt idx="51">
                  <c:v>17683</c:v>
                </c:pt>
                <c:pt idx="52">
                  <c:v>17584</c:v>
                </c:pt>
                <c:pt idx="53">
                  <c:v>17388</c:v>
                </c:pt>
                <c:pt idx="54">
                  <c:v>17277</c:v>
                </c:pt>
                <c:pt idx="55">
                  <c:v>17065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B0F5-4EB3-9807-EA3E8564C574}"/>
            </c:ext>
          </c:extLst>
        </c:ser>
        <c:ser>
          <c:idx val="10"/>
          <c:order val="10"/>
          <c:tx>
            <c:strRef>
              <c:f>市町人口!$C$176</c:f>
              <c:strCache>
                <c:ptCount val="1"/>
                <c:pt idx="0">
                  <c:v>田尻町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市町人口!$D$176:$BH$176</c:f>
              <c:numCache>
                <c:formatCode>0;"△ "0</c:formatCode>
                <c:ptCount val="57"/>
                <c:pt idx="1">
                  <c:v>18194</c:v>
                </c:pt>
                <c:pt idx="2">
                  <c:v>17766</c:v>
                </c:pt>
                <c:pt idx="3">
                  <c:v>17359</c:v>
                </c:pt>
                <c:pt idx="4">
                  <c:v>16534</c:v>
                </c:pt>
                <c:pt idx="6">
                  <c:v>17073</c:v>
                </c:pt>
                <c:pt idx="7">
                  <c:v>16743</c:v>
                </c:pt>
                <c:pt idx="8">
                  <c:v>16680</c:v>
                </c:pt>
                <c:pt idx="9" formatCode="General">
                  <c:v>16395</c:v>
                </c:pt>
                <c:pt idx="10">
                  <c:v>16018</c:v>
                </c:pt>
                <c:pt idx="11">
                  <c:v>15792</c:v>
                </c:pt>
                <c:pt idx="12">
                  <c:v>15619</c:v>
                </c:pt>
                <c:pt idx="13">
                  <c:v>15749</c:v>
                </c:pt>
                <c:pt idx="14">
                  <c:v>15246</c:v>
                </c:pt>
                <c:pt idx="15">
                  <c:v>15117</c:v>
                </c:pt>
                <c:pt idx="16">
                  <c:v>14999</c:v>
                </c:pt>
                <c:pt idx="17">
                  <c:v>15013</c:v>
                </c:pt>
                <c:pt idx="18">
                  <c:v>14957</c:v>
                </c:pt>
                <c:pt idx="19">
                  <c:v>14977</c:v>
                </c:pt>
                <c:pt idx="20">
                  <c:v>15038</c:v>
                </c:pt>
                <c:pt idx="21">
                  <c:v>15132</c:v>
                </c:pt>
                <c:pt idx="22">
                  <c:v>15143</c:v>
                </c:pt>
                <c:pt idx="23">
                  <c:v>15133</c:v>
                </c:pt>
                <c:pt idx="24">
                  <c:v>15125</c:v>
                </c:pt>
                <c:pt idx="25">
                  <c:v>15077</c:v>
                </c:pt>
                <c:pt idx="26">
                  <c:v>15049</c:v>
                </c:pt>
                <c:pt idx="27">
                  <c:v>15019</c:v>
                </c:pt>
                <c:pt idx="28">
                  <c:v>14931</c:v>
                </c:pt>
                <c:pt idx="29">
                  <c:v>14848</c:v>
                </c:pt>
                <c:pt idx="30">
                  <c:v>14760</c:v>
                </c:pt>
                <c:pt idx="31">
                  <c:v>14620</c:v>
                </c:pt>
                <c:pt idx="32">
                  <c:v>14560</c:v>
                </c:pt>
                <c:pt idx="33">
                  <c:v>14407</c:v>
                </c:pt>
                <c:pt idx="34">
                  <c:v>14281</c:v>
                </c:pt>
                <c:pt idx="35">
                  <c:v>14194</c:v>
                </c:pt>
                <c:pt idx="36">
                  <c:v>14064</c:v>
                </c:pt>
                <c:pt idx="37">
                  <c:v>14087</c:v>
                </c:pt>
                <c:pt idx="38">
                  <c:v>14048</c:v>
                </c:pt>
                <c:pt idx="39">
                  <c:v>13933</c:v>
                </c:pt>
                <c:pt idx="40">
                  <c:v>13715</c:v>
                </c:pt>
                <c:pt idx="41">
                  <c:v>13635</c:v>
                </c:pt>
                <c:pt idx="42">
                  <c:v>13491</c:v>
                </c:pt>
                <c:pt idx="43">
                  <c:v>13405</c:v>
                </c:pt>
                <c:pt idx="44">
                  <c:v>13289</c:v>
                </c:pt>
                <c:pt idx="45">
                  <c:v>13190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0F5-4EB3-9807-EA3E8564C574}"/>
            </c:ext>
          </c:extLst>
        </c:ser>
        <c:ser>
          <c:idx val="11"/>
          <c:order val="11"/>
          <c:tx>
            <c:strRef>
              <c:f>市町人口!$C$177</c:f>
              <c:strCache>
                <c:ptCount val="1"/>
                <c:pt idx="0">
                  <c:v>小牛田町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市町人口!$D$177:$BH$177</c:f>
              <c:numCache>
                <c:formatCode>0;"△ "0</c:formatCode>
                <c:ptCount val="57"/>
                <c:pt idx="1">
                  <c:v>19421</c:v>
                </c:pt>
                <c:pt idx="2">
                  <c:v>19062</c:v>
                </c:pt>
                <c:pt idx="3">
                  <c:v>18902</c:v>
                </c:pt>
                <c:pt idx="4">
                  <c:v>19114</c:v>
                </c:pt>
                <c:pt idx="6">
                  <c:v>19682</c:v>
                </c:pt>
                <c:pt idx="7">
                  <c:v>19296</c:v>
                </c:pt>
                <c:pt idx="8">
                  <c:v>18759</c:v>
                </c:pt>
                <c:pt idx="9" formatCode="General">
                  <c:v>18776</c:v>
                </c:pt>
                <c:pt idx="10">
                  <c:v>18799</c:v>
                </c:pt>
                <c:pt idx="11">
                  <c:v>18775</c:v>
                </c:pt>
                <c:pt idx="12">
                  <c:v>18851</c:v>
                </c:pt>
                <c:pt idx="13">
                  <c:v>18844</c:v>
                </c:pt>
                <c:pt idx="14">
                  <c:v>19125</c:v>
                </c:pt>
                <c:pt idx="15">
                  <c:v>19297</c:v>
                </c:pt>
                <c:pt idx="16">
                  <c:v>19673</c:v>
                </c:pt>
                <c:pt idx="17">
                  <c:v>19936</c:v>
                </c:pt>
                <c:pt idx="18">
                  <c:v>20084</c:v>
                </c:pt>
                <c:pt idx="19">
                  <c:v>20231</c:v>
                </c:pt>
                <c:pt idx="20">
                  <c:v>20452</c:v>
                </c:pt>
                <c:pt idx="21">
                  <c:v>20658</c:v>
                </c:pt>
                <c:pt idx="22">
                  <c:v>20768</c:v>
                </c:pt>
                <c:pt idx="23">
                  <c:v>21000</c:v>
                </c:pt>
                <c:pt idx="24">
                  <c:v>21123</c:v>
                </c:pt>
                <c:pt idx="25">
                  <c:v>21098</c:v>
                </c:pt>
                <c:pt idx="26">
                  <c:v>21111</c:v>
                </c:pt>
                <c:pt idx="27">
                  <c:v>20999</c:v>
                </c:pt>
                <c:pt idx="28">
                  <c:v>20960</c:v>
                </c:pt>
                <c:pt idx="29">
                  <c:v>20929</c:v>
                </c:pt>
                <c:pt idx="30">
                  <c:v>20793</c:v>
                </c:pt>
                <c:pt idx="31">
                  <c:v>20668</c:v>
                </c:pt>
                <c:pt idx="32">
                  <c:v>20578</c:v>
                </c:pt>
                <c:pt idx="33">
                  <c:v>20714</c:v>
                </c:pt>
                <c:pt idx="34">
                  <c:v>20725</c:v>
                </c:pt>
                <c:pt idx="35">
                  <c:v>20762</c:v>
                </c:pt>
                <c:pt idx="36">
                  <c:v>20729</c:v>
                </c:pt>
                <c:pt idx="37">
                  <c:v>20788</c:v>
                </c:pt>
                <c:pt idx="38">
                  <c:v>20739</c:v>
                </c:pt>
                <c:pt idx="39">
                  <c:v>20641</c:v>
                </c:pt>
                <c:pt idx="40">
                  <c:v>20586</c:v>
                </c:pt>
                <c:pt idx="41">
                  <c:v>20407</c:v>
                </c:pt>
                <c:pt idx="42">
                  <c:v>20284</c:v>
                </c:pt>
                <c:pt idx="43">
                  <c:v>20191</c:v>
                </c:pt>
                <c:pt idx="44">
                  <c:v>20087</c:v>
                </c:pt>
                <c:pt idx="45">
                  <c:v>19950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B0F5-4EB3-9807-EA3E8564C574}"/>
            </c:ext>
          </c:extLst>
        </c:ser>
        <c:ser>
          <c:idx val="12"/>
          <c:order val="12"/>
          <c:tx>
            <c:strRef>
              <c:f>市町人口!$C$178</c:f>
              <c:strCache>
                <c:ptCount val="1"/>
                <c:pt idx="0">
                  <c:v>南郷町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市町人口!$D$178:$BH$178</c:f>
              <c:numCache>
                <c:formatCode>0;"△ "0</c:formatCode>
                <c:ptCount val="57"/>
                <c:pt idx="1">
                  <c:v>9322</c:v>
                </c:pt>
                <c:pt idx="2">
                  <c:v>9149</c:v>
                </c:pt>
                <c:pt idx="3">
                  <c:v>8891</c:v>
                </c:pt>
                <c:pt idx="4">
                  <c:v>8423</c:v>
                </c:pt>
                <c:pt idx="6">
                  <c:v>8653</c:v>
                </c:pt>
                <c:pt idx="7">
                  <c:v>8548</c:v>
                </c:pt>
                <c:pt idx="8">
                  <c:v>8428</c:v>
                </c:pt>
                <c:pt idx="9" formatCode="General">
                  <c:v>8346</c:v>
                </c:pt>
                <c:pt idx="10">
                  <c:v>8209</c:v>
                </c:pt>
                <c:pt idx="11">
                  <c:v>8112</c:v>
                </c:pt>
                <c:pt idx="12">
                  <c:v>8062</c:v>
                </c:pt>
                <c:pt idx="13">
                  <c:v>8105</c:v>
                </c:pt>
                <c:pt idx="14">
                  <c:v>7905</c:v>
                </c:pt>
                <c:pt idx="15">
                  <c:v>7929</c:v>
                </c:pt>
                <c:pt idx="16">
                  <c:v>7946</c:v>
                </c:pt>
                <c:pt idx="17">
                  <c:v>8022</c:v>
                </c:pt>
                <c:pt idx="18">
                  <c:v>8033</c:v>
                </c:pt>
                <c:pt idx="19">
                  <c:v>8025</c:v>
                </c:pt>
                <c:pt idx="20">
                  <c:v>7996</c:v>
                </c:pt>
                <c:pt idx="21">
                  <c:v>8020</c:v>
                </c:pt>
                <c:pt idx="22">
                  <c:v>8015</c:v>
                </c:pt>
                <c:pt idx="23">
                  <c:v>8025</c:v>
                </c:pt>
                <c:pt idx="24">
                  <c:v>8054</c:v>
                </c:pt>
                <c:pt idx="25">
                  <c:v>8040</c:v>
                </c:pt>
                <c:pt idx="26">
                  <c:v>8034</c:v>
                </c:pt>
                <c:pt idx="27">
                  <c:v>8006</c:v>
                </c:pt>
                <c:pt idx="28">
                  <c:v>7957</c:v>
                </c:pt>
                <c:pt idx="29">
                  <c:v>7890</c:v>
                </c:pt>
                <c:pt idx="30">
                  <c:v>7836</c:v>
                </c:pt>
                <c:pt idx="31">
                  <c:v>7770</c:v>
                </c:pt>
                <c:pt idx="32">
                  <c:v>7726</c:v>
                </c:pt>
                <c:pt idx="33">
                  <c:v>7667</c:v>
                </c:pt>
                <c:pt idx="34">
                  <c:v>7612</c:v>
                </c:pt>
                <c:pt idx="35">
                  <c:v>7581</c:v>
                </c:pt>
                <c:pt idx="36">
                  <c:v>7606</c:v>
                </c:pt>
                <c:pt idx="37">
                  <c:v>7577</c:v>
                </c:pt>
                <c:pt idx="38">
                  <c:v>7467</c:v>
                </c:pt>
                <c:pt idx="39">
                  <c:v>7393</c:v>
                </c:pt>
                <c:pt idx="40">
                  <c:v>7265</c:v>
                </c:pt>
                <c:pt idx="41">
                  <c:v>7232</c:v>
                </c:pt>
                <c:pt idx="42">
                  <c:v>7115</c:v>
                </c:pt>
                <c:pt idx="43">
                  <c:v>7052</c:v>
                </c:pt>
                <c:pt idx="44">
                  <c:v>7049</c:v>
                </c:pt>
                <c:pt idx="45">
                  <c:v>6970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0F5-4EB3-9807-EA3E8564C574}"/>
            </c:ext>
          </c:extLst>
        </c:ser>
        <c:ser>
          <c:idx val="13"/>
          <c:order val="13"/>
          <c:tx>
            <c:strRef>
              <c:f>市町人口!$C$179</c:f>
              <c:strCache>
                <c:ptCount val="1"/>
                <c:pt idx="0">
                  <c:v>築館町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市町人口!$D$179:$BH$179</c:f>
              <c:numCache>
                <c:formatCode>0;"△ "0</c:formatCode>
                <c:ptCount val="57"/>
                <c:pt idx="1">
                  <c:v>19096</c:v>
                </c:pt>
                <c:pt idx="2">
                  <c:v>18598</c:v>
                </c:pt>
                <c:pt idx="3">
                  <c:v>17911</c:v>
                </c:pt>
                <c:pt idx="4">
                  <c:v>18629</c:v>
                </c:pt>
                <c:pt idx="6">
                  <c:v>18673</c:v>
                </c:pt>
                <c:pt idx="7">
                  <c:v>18608</c:v>
                </c:pt>
                <c:pt idx="8">
                  <c:v>17906</c:v>
                </c:pt>
                <c:pt idx="9" formatCode="General">
                  <c:v>17493</c:v>
                </c:pt>
                <c:pt idx="10">
                  <c:v>17334</c:v>
                </c:pt>
                <c:pt idx="11">
                  <c:v>17243</c:v>
                </c:pt>
                <c:pt idx="12">
                  <c:v>17082</c:v>
                </c:pt>
                <c:pt idx="13">
                  <c:v>17241</c:v>
                </c:pt>
                <c:pt idx="14">
                  <c:v>17198</c:v>
                </c:pt>
                <c:pt idx="15">
                  <c:v>17048</c:v>
                </c:pt>
                <c:pt idx="16">
                  <c:v>17107</c:v>
                </c:pt>
                <c:pt idx="17">
                  <c:v>17051</c:v>
                </c:pt>
                <c:pt idx="18">
                  <c:v>17256</c:v>
                </c:pt>
                <c:pt idx="19">
                  <c:v>17360</c:v>
                </c:pt>
                <c:pt idx="20">
                  <c:v>17264</c:v>
                </c:pt>
                <c:pt idx="21">
                  <c:v>17278</c:v>
                </c:pt>
                <c:pt idx="22">
                  <c:v>17284</c:v>
                </c:pt>
                <c:pt idx="23">
                  <c:v>17254</c:v>
                </c:pt>
                <c:pt idx="24">
                  <c:v>17147</c:v>
                </c:pt>
                <c:pt idx="25">
                  <c:v>17173</c:v>
                </c:pt>
                <c:pt idx="26">
                  <c:v>17185</c:v>
                </c:pt>
                <c:pt idx="27">
                  <c:v>17148</c:v>
                </c:pt>
                <c:pt idx="28">
                  <c:v>17092</c:v>
                </c:pt>
                <c:pt idx="29">
                  <c:v>17033</c:v>
                </c:pt>
                <c:pt idx="30">
                  <c:v>16965</c:v>
                </c:pt>
                <c:pt idx="31">
                  <c:v>16832</c:v>
                </c:pt>
                <c:pt idx="32">
                  <c:v>16827</c:v>
                </c:pt>
                <c:pt idx="33">
                  <c:v>16648</c:v>
                </c:pt>
                <c:pt idx="34">
                  <c:v>16550</c:v>
                </c:pt>
                <c:pt idx="35">
                  <c:v>16404</c:v>
                </c:pt>
                <c:pt idx="36">
                  <c:v>16305</c:v>
                </c:pt>
                <c:pt idx="37">
                  <c:v>16263</c:v>
                </c:pt>
                <c:pt idx="38">
                  <c:v>16087</c:v>
                </c:pt>
                <c:pt idx="39">
                  <c:v>15977</c:v>
                </c:pt>
                <c:pt idx="40">
                  <c:v>15887</c:v>
                </c:pt>
                <c:pt idx="41">
                  <c:v>15811</c:v>
                </c:pt>
                <c:pt idx="42">
                  <c:v>15728</c:v>
                </c:pt>
                <c:pt idx="43">
                  <c:v>15561</c:v>
                </c:pt>
                <c:pt idx="44">
                  <c:v>15473</c:v>
                </c:pt>
                <c:pt idx="45">
                  <c:v>15283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B0F5-4EB3-9807-EA3E8564C574}"/>
            </c:ext>
          </c:extLst>
        </c:ser>
        <c:ser>
          <c:idx val="14"/>
          <c:order val="14"/>
          <c:tx>
            <c:strRef>
              <c:f>市町人口!$C$180</c:f>
              <c:strCache>
                <c:ptCount val="1"/>
                <c:pt idx="0">
                  <c:v>若柳町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市町人口!$D$180:$BH$180</c:f>
              <c:numCache>
                <c:formatCode>0;"△ "0</c:formatCode>
                <c:ptCount val="57"/>
                <c:pt idx="1">
                  <c:v>20795</c:v>
                </c:pt>
                <c:pt idx="2">
                  <c:v>20533</c:v>
                </c:pt>
                <c:pt idx="3">
                  <c:v>20121</c:v>
                </c:pt>
                <c:pt idx="4">
                  <c:v>19838</c:v>
                </c:pt>
                <c:pt idx="6">
                  <c:v>19770</c:v>
                </c:pt>
                <c:pt idx="7">
                  <c:v>19695</c:v>
                </c:pt>
                <c:pt idx="8">
                  <c:v>19242</c:v>
                </c:pt>
                <c:pt idx="9" formatCode="General">
                  <c:v>19013</c:v>
                </c:pt>
                <c:pt idx="10">
                  <c:v>18623</c:v>
                </c:pt>
                <c:pt idx="11">
                  <c:v>18281</c:v>
                </c:pt>
                <c:pt idx="12">
                  <c:v>18013</c:v>
                </c:pt>
                <c:pt idx="13">
                  <c:v>18203</c:v>
                </c:pt>
                <c:pt idx="14">
                  <c:v>17444</c:v>
                </c:pt>
                <c:pt idx="15">
                  <c:v>17286</c:v>
                </c:pt>
                <c:pt idx="16">
                  <c:v>17264</c:v>
                </c:pt>
                <c:pt idx="17">
                  <c:v>17192</c:v>
                </c:pt>
                <c:pt idx="18">
                  <c:v>16631</c:v>
                </c:pt>
                <c:pt idx="19">
                  <c:v>16772</c:v>
                </c:pt>
                <c:pt idx="20">
                  <c:v>16642</c:v>
                </c:pt>
                <c:pt idx="21">
                  <c:v>16543</c:v>
                </c:pt>
                <c:pt idx="22">
                  <c:v>16435</c:v>
                </c:pt>
                <c:pt idx="23">
                  <c:v>16383</c:v>
                </c:pt>
                <c:pt idx="24">
                  <c:v>16448</c:v>
                </c:pt>
                <c:pt idx="25">
                  <c:v>16393</c:v>
                </c:pt>
                <c:pt idx="26">
                  <c:v>16312</c:v>
                </c:pt>
                <c:pt idx="27">
                  <c:v>16302</c:v>
                </c:pt>
                <c:pt idx="28">
                  <c:v>16198</c:v>
                </c:pt>
                <c:pt idx="29">
                  <c:v>16137</c:v>
                </c:pt>
                <c:pt idx="30">
                  <c:v>15980</c:v>
                </c:pt>
                <c:pt idx="31">
                  <c:v>15866</c:v>
                </c:pt>
                <c:pt idx="32">
                  <c:v>15768</c:v>
                </c:pt>
                <c:pt idx="33">
                  <c:v>15669</c:v>
                </c:pt>
                <c:pt idx="34">
                  <c:v>15605</c:v>
                </c:pt>
                <c:pt idx="35">
                  <c:v>15543</c:v>
                </c:pt>
                <c:pt idx="36">
                  <c:v>15386</c:v>
                </c:pt>
                <c:pt idx="37">
                  <c:v>15291</c:v>
                </c:pt>
                <c:pt idx="38">
                  <c:v>15199</c:v>
                </c:pt>
                <c:pt idx="39">
                  <c:v>15048</c:v>
                </c:pt>
                <c:pt idx="40">
                  <c:v>15010</c:v>
                </c:pt>
                <c:pt idx="41">
                  <c:v>14803</c:v>
                </c:pt>
                <c:pt idx="42">
                  <c:v>14664</c:v>
                </c:pt>
                <c:pt idx="43">
                  <c:v>14573</c:v>
                </c:pt>
                <c:pt idx="44">
                  <c:v>14423</c:v>
                </c:pt>
                <c:pt idx="45">
                  <c:v>14288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B0F5-4EB3-9807-EA3E8564C574}"/>
            </c:ext>
          </c:extLst>
        </c:ser>
        <c:ser>
          <c:idx val="15"/>
          <c:order val="15"/>
          <c:tx>
            <c:strRef>
              <c:f>市町人口!$C$181</c:f>
              <c:strCache>
                <c:ptCount val="1"/>
                <c:pt idx="0">
                  <c:v>栗駒町</c:v>
                </c:pt>
              </c:strCache>
            </c:strRef>
          </c:tx>
          <c:spPr>
            <a:ln w="12700">
              <a:solidFill>
                <a:srgbClr val="424242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424242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市町人口!$D$181:$BH$181</c:f>
              <c:numCache>
                <c:formatCode>0;"△ "0</c:formatCode>
                <c:ptCount val="57"/>
                <c:pt idx="1">
                  <c:v>22211</c:v>
                </c:pt>
                <c:pt idx="2">
                  <c:v>21740</c:v>
                </c:pt>
                <c:pt idx="3">
                  <c:v>21179</c:v>
                </c:pt>
                <c:pt idx="4">
                  <c:v>20574</c:v>
                </c:pt>
                <c:pt idx="6">
                  <c:v>21158</c:v>
                </c:pt>
                <c:pt idx="7">
                  <c:v>20750</c:v>
                </c:pt>
                <c:pt idx="8">
                  <c:v>20224</c:v>
                </c:pt>
                <c:pt idx="9" formatCode="General">
                  <c:v>19881</c:v>
                </c:pt>
                <c:pt idx="10">
                  <c:v>19111</c:v>
                </c:pt>
                <c:pt idx="11">
                  <c:v>18396</c:v>
                </c:pt>
                <c:pt idx="12">
                  <c:v>18179</c:v>
                </c:pt>
                <c:pt idx="13">
                  <c:v>18349</c:v>
                </c:pt>
                <c:pt idx="14">
                  <c:v>17789</c:v>
                </c:pt>
                <c:pt idx="15">
                  <c:v>17658</c:v>
                </c:pt>
                <c:pt idx="16">
                  <c:v>17507</c:v>
                </c:pt>
                <c:pt idx="17">
                  <c:v>17437</c:v>
                </c:pt>
                <c:pt idx="18">
                  <c:v>17280</c:v>
                </c:pt>
                <c:pt idx="19">
                  <c:v>17252</c:v>
                </c:pt>
                <c:pt idx="20">
                  <c:v>16864</c:v>
                </c:pt>
                <c:pt idx="21">
                  <c:v>16838</c:v>
                </c:pt>
                <c:pt idx="22">
                  <c:v>16787</c:v>
                </c:pt>
                <c:pt idx="23">
                  <c:v>16693</c:v>
                </c:pt>
                <c:pt idx="24">
                  <c:v>16631</c:v>
                </c:pt>
                <c:pt idx="25">
                  <c:v>16530</c:v>
                </c:pt>
                <c:pt idx="26">
                  <c:v>16419</c:v>
                </c:pt>
                <c:pt idx="27">
                  <c:v>16373</c:v>
                </c:pt>
                <c:pt idx="28">
                  <c:v>16242</c:v>
                </c:pt>
                <c:pt idx="29">
                  <c:v>16194</c:v>
                </c:pt>
                <c:pt idx="30">
                  <c:v>16088</c:v>
                </c:pt>
                <c:pt idx="31">
                  <c:v>15936</c:v>
                </c:pt>
                <c:pt idx="32">
                  <c:v>15774</c:v>
                </c:pt>
                <c:pt idx="33">
                  <c:v>15689</c:v>
                </c:pt>
                <c:pt idx="34">
                  <c:v>15578</c:v>
                </c:pt>
                <c:pt idx="35">
                  <c:v>15389</c:v>
                </c:pt>
                <c:pt idx="36">
                  <c:v>15239</c:v>
                </c:pt>
                <c:pt idx="37">
                  <c:v>15116</c:v>
                </c:pt>
                <c:pt idx="38">
                  <c:v>14914</c:v>
                </c:pt>
                <c:pt idx="39">
                  <c:v>14812</c:v>
                </c:pt>
                <c:pt idx="40">
                  <c:v>14650</c:v>
                </c:pt>
                <c:pt idx="41">
                  <c:v>14379</c:v>
                </c:pt>
                <c:pt idx="42">
                  <c:v>14201</c:v>
                </c:pt>
                <c:pt idx="43">
                  <c:v>14040</c:v>
                </c:pt>
                <c:pt idx="44">
                  <c:v>13861</c:v>
                </c:pt>
                <c:pt idx="45">
                  <c:v>13684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B0F5-4EB3-9807-EA3E8564C574}"/>
            </c:ext>
          </c:extLst>
        </c:ser>
        <c:ser>
          <c:idx val="16"/>
          <c:order val="16"/>
          <c:tx>
            <c:strRef>
              <c:f>市町人口!$C$182</c:f>
              <c:strCache>
                <c:ptCount val="1"/>
                <c:pt idx="0">
                  <c:v>高清水町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市町人口!$D$182:$BH$182</c:f>
              <c:numCache>
                <c:formatCode>0;"△ "0</c:formatCode>
                <c:ptCount val="57"/>
                <c:pt idx="1">
                  <c:v>5414</c:v>
                </c:pt>
                <c:pt idx="2">
                  <c:v>5285</c:v>
                </c:pt>
                <c:pt idx="3">
                  <c:v>5168</c:v>
                </c:pt>
                <c:pt idx="4">
                  <c:v>5054</c:v>
                </c:pt>
                <c:pt idx="6">
                  <c:v>5230</c:v>
                </c:pt>
                <c:pt idx="7">
                  <c:v>5151</c:v>
                </c:pt>
                <c:pt idx="8">
                  <c:v>5005</c:v>
                </c:pt>
                <c:pt idx="9" formatCode="General">
                  <c:v>5019</c:v>
                </c:pt>
                <c:pt idx="10">
                  <c:v>4973</c:v>
                </c:pt>
                <c:pt idx="11">
                  <c:v>4893</c:v>
                </c:pt>
                <c:pt idx="12">
                  <c:v>4896</c:v>
                </c:pt>
                <c:pt idx="13">
                  <c:v>4933</c:v>
                </c:pt>
                <c:pt idx="14">
                  <c:v>4989</c:v>
                </c:pt>
                <c:pt idx="15">
                  <c:v>5033</c:v>
                </c:pt>
                <c:pt idx="16">
                  <c:v>5099</c:v>
                </c:pt>
                <c:pt idx="17">
                  <c:v>5164</c:v>
                </c:pt>
                <c:pt idx="18">
                  <c:v>5160</c:v>
                </c:pt>
                <c:pt idx="19">
                  <c:v>5141</c:v>
                </c:pt>
                <c:pt idx="20">
                  <c:v>5160</c:v>
                </c:pt>
                <c:pt idx="21">
                  <c:v>5102</c:v>
                </c:pt>
                <c:pt idx="22">
                  <c:v>5114</c:v>
                </c:pt>
                <c:pt idx="23">
                  <c:v>5162</c:v>
                </c:pt>
                <c:pt idx="24">
                  <c:v>5131</c:v>
                </c:pt>
                <c:pt idx="25">
                  <c:v>5167</c:v>
                </c:pt>
                <c:pt idx="26">
                  <c:v>5158</c:v>
                </c:pt>
                <c:pt idx="27">
                  <c:v>5114</c:v>
                </c:pt>
                <c:pt idx="28">
                  <c:v>5072</c:v>
                </c:pt>
                <c:pt idx="29">
                  <c:v>5029</c:v>
                </c:pt>
                <c:pt idx="30">
                  <c:v>4987</c:v>
                </c:pt>
                <c:pt idx="31">
                  <c:v>4932</c:v>
                </c:pt>
                <c:pt idx="32">
                  <c:v>4880</c:v>
                </c:pt>
                <c:pt idx="33">
                  <c:v>4888</c:v>
                </c:pt>
                <c:pt idx="34">
                  <c:v>4878</c:v>
                </c:pt>
                <c:pt idx="35">
                  <c:v>4884</c:v>
                </c:pt>
                <c:pt idx="36">
                  <c:v>4791</c:v>
                </c:pt>
                <c:pt idx="37">
                  <c:v>4767</c:v>
                </c:pt>
                <c:pt idx="38">
                  <c:v>4708</c:v>
                </c:pt>
                <c:pt idx="39">
                  <c:v>4670</c:v>
                </c:pt>
                <c:pt idx="40">
                  <c:v>4649</c:v>
                </c:pt>
                <c:pt idx="41">
                  <c:v>4627</c:v>
                </c:pt>
                <c:pt idx="42">
                  <c:v>4571</c:v>
                </c:pt>
                <c:pt idx="43">
                  <c:v>4510</c:v>
                </c:pt>
                <c:pt idx="44">
                  <c:v>4461</c:v>
                </c:pt>
                <c:pt idx="45">
                  <c:v>4362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B0F5-4EB3-9807-EA3E8564C574}"/>
            </c:ext>
          </c:extLst>
        </c:ser>
        <c:ser>
          <c:idx val="17"/>
          <c:order val="17"/>
          <c:tx>
            <c:strRef>
              <c:f>市町人口!$C$183</c:f>
              <c:strCache>
                <c:ptCount val="1"/>
                <c:pt idx="0">
                  <c:v>一迫町</c:v>
                </c:pt>
              </c:strCache>
            </c:strRef>
          </c:tx>
          <c:spPr>
            <a:ln w="12700">
              <a:solidFill>
                <a:srgbClr val="33CCCC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33CCCC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市町人口!$D$183:$BH$183</c:f>
              <c:numCache>
                <c:formatCode>0;"△ "0</c:formatCode>
                <c:ptCount val="57"/>
                <c:pt idx="1">
                  <c:v>15534</c:v>
                </c:pt>
                <c:pt idx="2">
                  <c:v>15319</c:v>
                </c:pt>
                <c:pt idx="3">
                  <c:v>15075</c:v>
                </c:pt>
                <c:pt idx="4">
                  <c:v>14238</c:v>
                </c:pt>
                <c:pt idx="6">
                  <c:v>14428</c:v>
                </c:pt>
                <c:pt idx="7">
                  <c:v>14215</c:v>
                </c:pt>
                <c:pt idx="8">
                  <c:v>13432</c:v>
                </c:pt>
                <c:pt idx="9" formatCode="General">
                  <c:v>13153</c:v>
                </c:pt>
                <c:pt idx="10">
                  <c:v>12764</c:v>
                </c:pt>
                <c:pt idx="11">
                  <c:v>12560</c:v>
                </c:pt>
                <c:pt idx="12">
                  <c:v>12041</c:v>
                </c:pt>
                <c:pt idx="13">
                  <c:v>12240</c:v>
                </c:pt>
                <c:pt idx="14">
                  <c:v>11756</c:v>
                </c:pt>
                <c:pt idx="15">
                  <c:v>11594</c:v>
                </c:pt>
                <c:pt idx="16">
                  <c:v>11508</c:v>
                </c:pt>
                <c:pt idx="17">
                  <c:v>11445</c:v>
                </c:pt>
                <c:pt idx="18">
                  <c:v>11355</c:v>
                </c:pt>
                <c:pt idx="19">
                  <c:v>11284</c:v>
                </c:pt>
                <c:pt idx="20">
                  <c:v>11254</c:v>
                </c:pt>
                <c:pt idx="21">
                  <c:v>11225</c:v>
                </c:pt>
                <c:pt idx="22">
                  <c:v>11177</c:v>
                </c:pt>
                <c:pt idx="23">
                  <c:v>11153</c:v>
                </c:pt>
                <c:pt idx="24">
                  <c:v>11142</c:v>
                </c:pt>
                <c:pt idx="25">
                  <c:v>11145</c:v>
                </c:pt>
                <c:pt idx="26">
                  <c:v>11118</c:v>
                </c:pt>
                <c:pt idx="27">
                  <c:v>10991</c:v>
                </c:pt>
                <c:pt idx="28">
                  <c:v>10955</c:v>
                </c:pt>
                <c:pt idx="29">
                  <c:v>10865</c:v>
                </c:pt>
                <c:pt idx="30">
                  <c:v>10824</c:v>
                </c:pt>
                <c:pt idx="31">
                  <c:v>10746</c:v>
                </c:pt>
                <c:pt idx="32">
                  <c:v>10605</c:v>
                </c:pt>
                <c:pt idx="33">
                  <c:v>10464</c:v>
                </c:pt>
                <c:pt idx="34">
                  <c:v>10383</c:v>
                </c:pt>
                <c:pt idx="35">
                  <c:v>10220</c:v>
                </c:pt>
                <c:pt idx="36">
                  <c:v>10112</c:v>
                </c:pt>
                <c:pt idx="37">
                  <c:v>10012</c:v>
                </c:pt>
                <c:pt idx="38">
                  <c:v>9943</c:v>
                </c:pt>
                <c:pt idx="39">
                  <c:v>9937</c:v>
                </c:pt>
                <c:pt idx="40">
                  <c:v>9828</c:v>
                </c:pt>
                <c:pt idx="41">
                  <c:v>9738</c:v>
                </c:pt>
                <c:pt idx="42">
                  <c:v>9582</c:v>
                </c:pt>
                <c:pt idx="43">
                  <c:v>9425</c:v>
                </c:pt>
                <c:pt idx="44">
                  <c:v>9373</c:v>
                </c:pt>
                <c:pt idx="45">
                  <c:v>9249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B0F5-4EB3-9807-EA3E8564C574}"/>
            </c:ext>
          </c:extLst>
        </c:ser>
        <c:ser>
          <c:idx val="18"/>
          <c:order val="18"/>
          <c:tx>
            <c:strRef>
              <c:f>市町人口!$C$184</c:f>
              <c:strCache>
                <c:ptCount val="1"/>
                <c:pt idx="0">
                  <c:v>瀬峰町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市町人口!$D$184:$BH$184</c:f>
              <c:numCache>
                <c:formatCode>0;"△ "0</c:formatCode>
                <c:ptCount val="57"/>
                <c:pt idx="1">
                  <c:v>7597</c:v>
                </c:pt>
                <c:pt idx="2">
                  <c:v>7483</c:v>
                </c:pt>
                <c:pt idx="3">
                  <c:v>6917</c:v>
                </c:pt>
                <c:pt idx="4">
                  <c:v>6838</c:v>
                </c:pt>
                <c:pt idx="6">
                  <c:v>6872</c:v>
                </c:pt>
                <c:pt idx="7">
                  <c:v>6797</c:v>
                </c:pt>
                <c:pt idx="8">
                  <c:v>6700</c:v>
                </c:pt>
                <c:pt idx="9" formatCode="General">
                  <c:v>6636</c:v>
                </c:pt>
                <c:pt idx="10">
                  <c:v>6416</c:v>
                </c:pt>
                <c:pt idx="11">
                  <c:v>6256</c:v>
                </c:pt>
                <c:pt idx="12">
                  <c:v>6180</c:v>
                </c:pt>
                <c:pt idx="13">
                  <c:v>6219</c:v>
                </c:pt>
                <c:pt idx="14">
                  <c:v>6011</c:v>
                </c:pt>
                <c:pt idx="15">
                  <c:v>6073</c:v>
                </c:pt>
                <c:pt idx="16">
                  <c:v>6032</c:v>
                </c:pt>
                <c:pt idx="17">
                  <c:v>6043</c:v>
                </c:pt>
                <c:pt idx="18">
                  <c:v>6099</c:v>
                </c:pt>
                <c:pt idx="19">
                  <c:v>6236</c:v>
                </c:pt>
                <c:pt idx="20">
                  <c:v>6255</c:v>
                </c:pt>
                <c:pt idx="21">
                  <c:v>6254</c:v>
                </c:pt>
                <c:pt idx="22">
                  <c:v>6249</c:v>
                </c:pt>
                <c:pt idx="23">
                  <c:v>6236</c:v>
                </c:pt>
                <c:pt idx="24">
                  <c:v>6258</c:v>
                </c:pt>
                <c:pt idx="25">
                  <c:v>6294</c:v>
                </c:pt>
                <c:pt idx="26">
                  <c:v>6262</c:v>
                </c:pt>
                <c:pt idx="27">
                  <c:v>6249</c:v>
                </c:pt>
                <c:pt idx="28">
                  <c:v>6247</c:v>
                </c:pt>
                <c:pt idx="29">
                  <c:v>6188</c:v>
                </c:pt>
                <c:pt idx="30">
                  <c:v>6171</c:v>
                </c:pt>
                <c:pt idx="31">
                  <c:v>6109</c:v>
                </c:pt>
                <c:pt idx="32">
                  <c:v>6076</c:v>
                </c:pt>
                <c:pt idx="33">
                  <c:v>5988</c:v>
                </c:pt>
                <c:pt idx="34">
                  <c:v>5956</c:v>
                </c:pt>
                <c:pt idx="35">
                  <c:v>5866</c:v>
                </c:pt>
                <c:pt idx="36">
                  <c:v>5802</c:v>
                </c:pt>
                <c:pt idx="37">
                  <c:v>5733</c:v>
                </c:pt>
                <c:pt idx="38">
                  <c:v>5702</c:v>
                </c:pt>
                <c:pt idx="39">
                  <c:v>5711</c:v>
                </c:pt>
                <c:pt idx="40">
                  <c:v>5668</c:v>
                </c:pt>
                <c:pt idx="41">
                  <c:v>5604</c:v>
                </c:pt>
                <c:pt idx="42">
                  <c:v>5555</c:v>
                </c:pt>
                <c:pt idx="43">
                  <c:v>5509</c:v>
                </c:pt>
                <c:pt idx="44">
                  <c:v>5466</c:v>
                </c:pt>
                <c:pt idx="45">
                  <c:v>5446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B0F5-4EB3-9807-EA3E8564C574}"/>
            </c:ext>
          </c:extLst>
        </c:ser>
        <c:ser>
          <c:idx val="19"/>
          <c:order val="19"/>
          <c:tx>
            <c:strRef>
              <c:f>市町人口!$C$185</c:f>
              <c:strCache>
                <c:ptCount val="1"/>
                <c:pt idx="0">
                  <c:v>鴬沢町</c:v>
                </c:pt>
              </c:strCache>
            </c:strRef>
          </c:tx>
          <c:spPr>
            <a:ln w="12700">
              <a:solidFill>
                <a:srgbClr val="99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9933"/>
              </a:solidFill>
              <a:ln>
                <a:solidFill>
                  <a:srgbClr val="999933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市町人口!$D$185:$BH$185</c:f>
              <c:numCache>
                <c:formatCode>0;"△ "0</c:formatCode>
                <c:ptCount val="57"/>
                <c:pt idx="1">
                  <c:v>12655</c:v>
                </c:pt>
                <c:pt idx="2">
                  <c:v>12432</c:v>
                </c:pt>
                <c:pt idx="3">
                  <c:v>11742</c:v>
                </c:pt>
                <c:pt idx="4">
                  <c:v>10879</c:v>
                </c:pt>
                <c:pt idx="6">
                  <c:v>10818</c:v>
                </c:pt>
                <c:pt idx="7">
                  <c:v>10563</c:v>
                </c:pt>
                <c:pt idx="8">
                  <c:v>9880</c:v>
                </c:pt>
                <c:pt idx="9" formatCode="General">
                  <c:v>9265</c:v>
                </c:pt>
                <c:pt idx="10">
                  <c:v>8761</c:v>
                </c:pt>
                <c:pt idx="11">
                  <c:v>8357</c:v>
                </c:pt>
                <c:pt idx="12">
                  <c:v>8002</c:v>
                </c:pt>
                <c:pt idx="13">
                  <c:v>8232</c:v>
                </c:pt>
                <c:pt idx="14">
                  <c:v>6518</c:v>
                </c:pt>
                <c:pt idx="15">
                  <c:v>6293</c:v>
                </c:pt>
                <c:pt idx="16">
                  <c:v>6037</c:v>
                </c:pt>
                <c:pt idx="17">
                  <c:v>5832</c:v>
                </c:pt>
                <c:pt idx="18">
                  <c:v>5607</c:v>
                </c:pt>
                <c:pt idx="19">
                  <c:v>5233</c:v>
                </c:pt>
                <c:pt idx="20">
                  <c:v>5046</c:v>
                </c:pt>
                <c:pt idx="21">
                  <c:v>4989</c:v>
                </c:pt>
                <c:pt idx="22">
                  <c:v>4838</c:v>
                </c:pt>
                <c:pt idx="23">
                  <c:v>4648</c:v>
                </c:pt>
                <c:pt idx="24">
                  <c:v>4482</c:v>
                </c:pt>
                <c:pt idx="25">
                  <c:v>4351</c:v>
                </c:pt>
                <c:pt idx="26">
                  <c:v>4284</c:v>
                </c:pt>
                <c:pt idx="27">
                  <c:v>4046</c:v>
                </c:pt>
                <c:pt idx="28">
                  <c:v>3828</c:v>
                </c:pt>
                <c:pt idx="29">
                  <c:v>3746</c:v>
                </c:pt>
                <c:pt idx="30">
                  <c:v>3711</c:v>
                </c:pt>
                <c:pt idx="31">
                  <c:v>3681</c:v>
                </c:pt>
                <c:pt idx="32">
                  <c:v>3707</c:v>
                </c:pt>
                <c:pt idx="33">
                  <c:v>3643</c:v>
                </c:pt>
                <c:pt idx="34">
                  <c:v>3580</c:v>
                </c:pt>
                <c:pt idx="35">
                  <c:v>3533</c:v>
                </c:pt>
                <c:pt idx="36">
                  <c:v>3474</c:v>
                </c:pt>
                <c:pt idx="37">
                  <c:v>3412</c:v>
                </c:pt>
                <c:pt idx="38">
                  <c:v>3381</c:v>
                </c:pt>
                <c:pt idx="39">
                  <c:v>3313</c:v>
                </c:pt>
                <c:pt idx="40">
                  <c:v>3298</c:v>
                </c:pt>
                <c:pt idx="41">
                  <c:v>3260</c:v>
                </c:pt>
                <c:pt idx="42">
                  <c:v>3225</c:v>
                </c:pt>
                <c:pt idx="43">
                  <c:v>3205</c:v>
                </c:pt>
                <c:pt idx="44">
                  <c:v>3174</c:v>
                </c:pt>
                <c:pt idx="45">
                  <c:v>3117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B0F5-4EB3-9807-EA3E8564C574}"/>
            </c:ext>
          </c:extLst>
        </c:ser>
        <c:ser>
          <c:idx val="20"/>
          <c:order val="20"/>
          <c:tx>
            <c:strRef>
              <c:f>市町人口!$C$186</c:f>
              <c:strCache>
                <c:ptCount val="1"/>
                <c:pt idx="0">
                  <c:v>金成町</c:v>
                </c:pt>
              </c:strCache>
            </c:strRef>
          </c:tx>
          <c:spPr>
            <a:ln w="12700">
              <a:solidFill>
                <a:srgbClr val="996633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6633"/>
              </a:solidFill>
              <a:ln>
                <a:solidFill>
                  <a:srgbClr val="996633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市町人口!$D$186:$BH$186</c:f>
              <c:numCache>
                <c:formatCode>0;"△ "0</c:formatCode>
                <c:ptCount val="57"/>
                <c:pt idx="1">
                  <c:v>12258</c:v>
                </c:pt>
                <c:pt idx="2">
                  <c:v>12064</c:v>
                </c:pt>
                <c:pt idx="3">
                  <c:v>11838</c:v>
                </c:pt>
                <c:pt idx="4">
                  <c:v>11555</c:v>
                </c:pt>
                <c:pt idx="6">
                  <c:v>11719</c:v>
                </c:pt>
                <c:pt idx="7">
                  <c:v>11503</c:v>
                </c:pt>
                <c:pt idx="8">
                  <c:v>11369</c:v>
                </c:pt>
                <c:pt idx="9" formatCode="General">
                  <c:v>11115</c:v>
                </c:pt>
                <c:pt idx="10">
                  <c:v>10895</c:v>
                </c:pt>
                <c:pt idx="11">
                  <c:v>10545</c:v>
                </c:pt>
                <c:pt idx="12">
                  <c:v>10342</c:v>
                </c:pt>
                <c:pt idx="13">
                  <c:v>10518</c:v>
                </c:pt>
                <c:pt idx="14">
                  <c:v>9969</c:v>
                </c:pt>
                <c:pt idx="15">
                  <c:v>9804</c:v>
                </c:pt>
                <c:pt idx="16">
                  <c:v>9612</c:v>
                </c:pt>
                <c:pt idx="17">
                  <c:v>9571</c:v>
                </c:pt>
                <c:pt idx="18">
                  <c:v>9529</c:v>
                </c:pt>
                <c:pt idx="19">
                  <c:v>9514</c:v>
                </c:pt>
                <c:pt idx="20">
                  <c:v>9429</c:v>
                </c:pt>
                <c:pt idx="21">
                  <c:v>9379</c:v>
                </c:pt>
                <c:pt idx="22">
                  <c:v>9390</c:v>
                </c:pt>
                <c:pt idx="23">
                  <c:v>9330</c:v>
                </c:pt>
                <c:pt idx="24">
                  <c:v>9240</c:v>
                </c:pt>
                <c:pt idx="25">
                  <c:v>9226</c:v>
                </c:pt>
                <c:pt idx="26">
                  <c:v>9213</c:v>
                </c:pt>
                <c:pt idx="27">
                  <c:v>9182</c:v>
                </c:pt>
                <c:pt idx="28">
                  <c:v>9161</c:v>
                </c:pt>
                <c:pt idx="29">
                  <c:v>9106</c:v>
                </c:pt>
                <c:pt idx="30">
                  <c:v>9076</c:v>
                </c:pt>
                <c:pt idx="31">
                  <c:v>9016</c:v>
                </c:pt>
                <c:pt idx="32">
                  <c:v>8962</c:v>
                </c:pt>
                <c:pt idx="33">
                  <c:v>8884</c:v>
                </c:pt>
                <c:pt idx="34">
                  <c:v>8884</c:v>
                </c:pt>
                <c:pt idx="35">
                  <c:v>8862</c:v>
                </c:pt>
                <c:pt idx="36">
                  <c:v>8808</c:v>
                </c:pt>
                <c:pt idx="37">
                  <c:v>8700</c:v>
                </c:pt>
                <c:pt idx="38">
                  <c:v>8677</c:v>
                </c:pt>
                <c:pt idx="39">
                  <c:v>8630</c:v>
                </c:pt>
                <c:pt idx="40">
                  <c:v>8524</c:v>
                </c:pt>
                <c:pt idx="41">
                  <c:v>8503</c:v>
                </c:pt>
                <c:pt idx="42">
                  <c:v>8415</c:v>
                </c:pt>
                <c:pt idx="43">
                  <c:v>8391</c:v>
                </c:pt>
                <c:pt idx="44">
                  <c:v>8261</c:v>
                </c:pt>
                <c:pt idx="45">
                  <c:v>8127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B0F5-4EB3-9807-EA3E8564C574}"/>
            </c:ext>
          </c:extLst>
        </c:ser>
        <c:ser>
          <c:idx val="21"/>
          <c:order val="21"/>
          <c:tx>
            <c:strRef>
              <c:f>市町人口!$C$187</c:f>
              <c:strCache>
                <c:ptCount val="1"/>
                <c:pt idx="0">
                  <c:v>志波姫町</c:v>
                </c:pt>
              </c:strCache>
            </c:strRef>
          </c:tx>
          <c:spPr>
            <a:ln w="12700">
              <a:solidFill>
                <a:srgbClr val="996666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6666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市町人口!$D$187:$BH$187</c:f>
              <c:numCache>
                <c:formatCode>0;"△ "0</c:formatCode>
                <c:ptCount val="57"/>
                <c:pt idx="1">
                  <c:v>9681</c:v>
                </c:pt>
                <c:pt idx="2">
                  <c:v>9475</c:v>
                </c:pt>
                <c:pt idx="3">
                  <c:v>9062</c:v>
                </c:pt>
                <c:pt idx="4">
                  <c:v>8945</c:v>
                </c:pt>
                <c:pt idx="6">
                  <c:v>9061</c:v>
                </c:pt>
                <c:pt idx="7">
                  <c:v>8845</c:v>
                </c:pt>
                <c:pt idx="8">
                  <c:v>8750</c:v>
                </c:pt>
                <c:pt idx="9" formatCode="General">
                  <c:v>8671</c:v>
                </c:pt>
                <c:pt idx="10">
                  <c:v>8453</c:v>
                </c:pt>
                <c:pt idx="11">
                  <c:v>8374</c:v>
                </c:pt>
                <c:pt idx="12">
                  <c:v>8253</c:v>
                </c:pt>
                <c:pt idx="13">
                  <c:v>8355</c:v>
                </c:pt>
                <c:pt idx="14">
                  <c:v>8094</c:v>
                </c:pt>
                <c:pt idx="15">
                  <c:v>8045</c:v>
                </c:pt>
                <c:pt idx="16">
                  <c:v>7988</c:v>
                </c:pt>
                <c:pt idx="17">
                  <c:v>8076</c:v>
                </c:pt>
                <c:pt idx="18">
                  <c:v>8027</c:v>
                </c:pt>
                <c:pt idx="19">
                  <c:v>7967</c:v>
                </c:pt>
                <c:pt idx="20">
                  <c:v>8025</c:v>
                </c:pt>
                <c:pt idx="21">
                  <c:v>8006</c:v>
                </c:pt>
                <c:pt idx="22">
                  <c:v>8031</c:v>
                </c:pt>
                <c:pt idx="23">
                  <c:v>8066</c:v>
                </c:pt>
                <c:pt idx="24">
                  <c:v>8066</c:v>
                </c:pt>
                <c:pt idx="25">
                  <c:v>8100</c:v>
                </c:pt>
                <c:pt idx="26">
                  <c:v>8084</c:v>
                </c:pt>
                <c:pt idx="27">
                  <c:v>8103</c:v>
                </c:pt>
                <c:pt idx="28">
                  <c:v>8110</c:v>
                </c:pt>
                <c:pt idx="29">
                  <c:v>8069</c:v>
                </c:pt>
                <c:pt idx="30">
                  <c:v>8067</c:v>
                </c:pt>
                <c:pt idx="31">
                  <c:v>8012</c:v>
                </c:pt>
                <c:pt idx="32">
                  <c:v>7960</c:v>
                </c:pt>
                <c:pt idx="33">
                  <c:v>7912</c:v>
                </c:pt>
                <c:pt idx="34">
                  <c:v>7855</c:v>
                </c:pt>
                <c:pt idx="35">
                  <c:v>7833</c:v>
                </c:pt>
                <c:pt idx="36">
                  <c:v>7770</c:v>
                </c:pt>
                <c:pt idx="37">
                  <c:v>7689</c:v>
                </c:pt>
                <c:pt idx="38">
                  <c:v>7655</c:v>
                </c:pt>
                <c:pt idx="39">
                  <c:v>7630</c:v>
                </c:pt>
                <c:pt idx="40">
                  <c:v>7626</c:v>
                </c:pt>
                <c:pt idx="41">
                  <c:v>7650</c:v>
                </c:pt>
                <c:pt idx="42">
                  <c:v>7600</c:v>
                </c:pt>
                <c:pt idx="43">
                  <c:v>7524</c:v>
                </c:pt>
                <c:pt idx="44">
                  <c:v>7505</c:v>
                </c:pt>
                <c:pt idx="45">
                  <c:v>7459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B0F5-4EB3-9807-EA3E8564C574}"/>
            </c:ext>
          </c:extLst>
        </c:ser>
        <c:ser>
          <c:idx val="22"/>
          <c:order val="22"/>
          <c:tx>
            <c:strRef>
              <c:f>市町人口!$C$188</c:f>
              <c:strCache>
                <c:ptCount val="1"/>
                <c:pt idx="0">
                  <c:v>花山町</c:v>
                </c:pt>
              </c:strCache>
            </c:strRef>
          </c:tx>
          <c:spPr>
            <a:ln w="12700">
              <a:solidFill>
                <a:srgbClr val="666699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666699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市町人口!$D$188:$BH$188</c:f>
              <c:numCache>
                <c:formatCode>0;"△ "0</c:formatCode>
                <c:ptCount val="57"/>
                <c:pt idx="1">
                  <c:v>3721</c:v>
                </c:pt>
                <c:pt idx="2">
                  <c:v>3662</c:v>
                </c:pt>
                <c:pt idx="3">
                  <c:v>3491</c:v>
                </c:pt>
                <c:pt idx="4">
                  <c:v>3451</c:v>
                </c:pt>
                <c:pt idx="6">
                  <c:v>3464</c:v>
                </c:pt>
                <c:pt idx="7">
                  <c:v>3343</c:v>
                </c:pt>
                <c:pt idx="8">
                  <c:v>3270</c:v>
                </c:pt>
                <c:pt idx="9" formatCode="General">
                  <c:v>3190</c:v>
                </c:pt>
                <c:pt idx="10">
                  <c:v>3109</c:v>
                </c:pt>
                <c:pt idx="11">
                  <c:v>2834</c:v>
                </c:pt>
                <c:pt idx="12">
                  <c:v>2676</c:v>
                </c:pt>
                <c:pt idx="13">
                  <c:v>2753</c:v>
                </c:pt>
                <c:pt idx="14">
                  <c:v>2499</c:v>
                </c:pt>
                <c:pt idx="15">
                  <c:v>2426</c:v>
                </c:pt>
                <c:pt idx="16">
                  <c:v>2375</c:v>
                </c:pt>
                <c:pt idx="17">
                  <c:v>2333</c:v>
                </c:pt>
                <c:pt idx="18">
                  <c:v>2334</c:v>
                </c:pt>
                <c:pt idx="19">
                  <c:v>2285</c:v>
                </c:pt>
                <c:pt idx="20">
                  <c:v>2234</c:v>
                </c:pt>
                <c:pt idx="21">
                  <c:v>2176</c:v>
                </c:pt>
                <c:pt idx="22">
                  <c:v>2138</c:v>
                </c:pt>
                <c:pt idx="23">
                  <c:v>2105</c:v>
                </c:pt>
                <c:pt idx="24">
                  <c:v>2072</c:v>
                </c:pt>
                <c:pt idx="25">
                  <c:v>2035</c:v>
                </c:pt>
                <c:pt idx="26">
                  <c:v>1994</c:v>
                </c:pt>
                <c:pt idx="27">
                  <c:v>1955</c:v>
                </c:pt>
                <c:pt idx="28">
                  <c:v>1934</c:v>
                </c:pt>
                <c:pt idx="29">
                  <c:v>1927</c:v>
                </c:pt>
                <c:pt idx="30">
                  <c:v>1908</c:v>
                </c:pt>
                <c:pt idx="31">
                  <c:v>1901</c:v>
                </c:pt>
                <c:pt idx="32">
                  <c:v>1880</c:v>
                </c:pt>
                <c:pt idx="33">
                  <c:v>1837</c:v>
                </c:pt>
                <c:pt idx="34">
                  <c:v>1804</c:v>
                </c:pt>
                <c:pt idx="35">
                  <c:v>1796</c:v>
                </c:pt>
                <c:pt idx="36">
                  <c:v>1749</c:v>
                </c:pt>
                <c:pt idx="37">
                  <c:v>1715</c:v>
                </c:pt>
                <c:pt idx="38">
                  <c:v>1710</c:v>
                </c:pt>
                <c:pt idx="39">
                  <c:v>1672</c:v>
                </c:pt>
                <c:pt idx="40">
                  <c:v>1651</c:v>
                </c:pt>
                <c:pt idx="41">
                  <c:v>1645</c:v>
                </c:pt>
                <c:pt idx="42">
                  <c:v>1635</c:v>
                </c:pt>
                <c:pt idx="43">
                  <c:v>1637</c:v>
                </c:pt>
                <c:pt idx="44">
                  <c:v>1583</c:v>
                </c:pt>
                <c:pt idx="45">
                  <c:v>1573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B0F5-4EB3-9807-EA3E8564C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795456"/>
        <c:axId val="139814016"/>
      </c:lineChart>
      <c:catAx>
        <c:axId val="139795456"/>
        <c:scaling>
          <c:orientation val="minMax"/>
        </c:scaling>
        <c:delete val="0"/>
        <c:axPos val="b"/>
        <c:numFmt formatCode="[$-411]m\.d\.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39814016"/>
        <c:crosses val="autoZero"/>
        <c:auto val="0"/>
        <c:lblAlgn val="ctr"/>
        <c:lblOffset val="100"/>
        <c:tickLblSkip val="3"/>
        <c:tickMarkSkip val="1"/>
        <c:noMultiLvlLbl val="0"/>
      </c:catAx>
      <c:valAx>
        <c:axId val="13981401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3979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5.8303886925795051E-2"/>
          <c:y val="8.3333333333333332E-3"/>
          <c:w val="0.87809187279151946"/>
          <c:h val="0.146666841644794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登米気仙沼ﾌﾞﾛｯｸ旧町村の人口</a:t>
            </a:r>
            <a:endParaRPr lang="ja-JP" altLang="en-US" sz="1600" b="1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endParaRP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(国勢調査又は推計人口)</a:t>
            </a:r>
          </a:p>
        </c:rich>
      </c:tx>
      <c:layout>
        <c:manualLayout>
          <c:xMode val="edge"/>
          <c:yMode val="edge"/>
          <c:x val="0.16422789367317864"/>
          <c:y val="0.1619365609348914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422885580039346E-2"/>
          <c:y val="0.15358931552587646"/>
          <c:w val="0.91707462696047215"/>
          <c:h val="0.74123539232053426"/>
        </c:manualLayout>
      </c:layout>
      <c:lineChart>
        <c:grouping val="standard"/>
        <c:varyColors val="0"/>
        <c:ser>
          <c:idx val="0"/>
          <c:order val="0"/>
          <c:tx>
            <c:strRef>
              <c:f>市町人口!$C$189</c:f>
              <c:strCache>
                <c:ptCount val="1"/>
                <c:pt idx="0">
                  <c:v>迫町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市町人口!$D$189:$BH$189</c:f>
              <c:numCache>
                <c:formatCode>0;"△ "0</c:formatCode>
                <c:ptCount val="57"/>
                <c:pt idx="1">
                  <c:v>24462</c:v>
                </c:pt>
                <c:pt idx="2">
                  <c:v>24007</c:v>
                </c:pt>
                <c:pt idx="3">
                  <c:v>23778</c:v>
                </c:pt>
                <c:pt idx="4">
                  <c:v>23449</c:v>
                </c:pt>
                <c:pt idx="6">
                  <c:v>23702</c:v>
                </c:pt>
                <c:pt idx="7">
                  <c:v>23546</c:v>
                </c:pt>
                <c:pt idx="8">
                  <c:v>23165</c:v>
                </c:pt>
                <c:pt idx="9" formatCode="General">
                  <c:v>22982</c:v>
                </c:pt>
                <c:pt idx="10">
                  <c:v>22719</c:v>
                </c:pt>
                <c:pt idx="11">
                  <c:v>22551</c:v>
                </c:pt>
                <c:pt idx="12">
                  <c:v>22283</c:v>
                </c:pt>
                <c:pt idx="13">
                  <c:v>22340</c:v>
                </c:pt>
                <c:pt idx="14">
                  <c:v>22040</c:v>
                </c:pt>
                <c:pt idx="15">
                  <c:v>22009</c:v>
                </c:pt>
                <c:pt idx="16">
                  <c:v>22198</c:v>
                </c:pt>
                <c:pt idx="17">
                  <c:v>22103</c:v>
                </c:pt>
                <c:pt idx="18">
                  <c:v>22191</c:v>
                </c:pt>
                <c:pt idx="19">
                  <c:v>22364</c:v>
                </c:pt>
                <c:pt idx="20">
                  <c:v>22389</c:v>
                </c:pt>
                <c:pt idx="21">
                  <c:v>22541</c:v>
                </c:pt>
                <c:pt idx="22">
                  <c:v>22486</c:v>
                </c:pt>
                <c:pt idx="23">
                  <c:v>22431</c:v>
                </c:pt>
                <c:pt idx="24">
                  <c:v>22527</c:v>
                </c:pt>
                <c:pt idx="25">
                  <c:v>22598</c:v>
                </c:pt>
                <c:pt idx="26">
                  <c:v>22715</c:v>
                </c:pt>
                <c:pt idx="27">
                  <c:v>22790</c:v>
                </c:pt>
                <c:pt idx="28">
                  <c:v>22790</c:v>
                </c:pt>
                <c:pt idx="29">
                  <c:v>22881</c:v>
                </c:pt>
                <c:pt idx="30">
                  <c:v>22883</c:v>
                </c:pt>
                <c:pt idx="31">
                  <c:v>22949</c:v>
                </c:pt>
                <c:pt idx="32">
                  <c:v>22963</c:v>
                </c:pt>
                <c:pt idx="33">
                  <c:v>23044</c:v>
                </c:pt>
                <c:pt idx="34">
                  <c:v>23074</c:v>
                </c:pt>
                <c:pt idx="35">
                  <c:v>23084</c:v>
                </c:pt>
                <c:pt idx="36">
                  <c:v>23086</c:v>
                </c:pt>
                <c:pt idx="37">
                  <c:v>23199</c:v>
                </c:pt>
                <c:pt idx="38">
                  <c:v>23065</c:v>
                </c:pt>
                <c:pt idx="39">
                  <c:v>22989</c:v>
                </c:pt>
                <c:pt idx="40">
                  <c:v>22925</c:v>
                </c:pt>
                <c:pt idx="41">
                  <c:v>22958</c:v>
                </c:pt>
                <c:pt idx="42">
                  <c:v>22871</c:v>
                </c:pt>
                <c:pt idx="43">
                  <c:v>22646</c:v>
                </c:pt>
                <c:pt idx="44">
                  <c:v>22531</c:v>
                </c:pt>
                <c:pt idx="45">
                  <c:v>22413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79-4D49-8D1A-C95FF88E7AE5}"/>
            </c:ext>
          </c:extLst>
        </c:ser>
        <c:ser>
          <c:idx val="1"/>
          <c:order val="1"/>
          <c:tx>
            <c:strRef>
              <c:f>市町人口!$C$190</c:f>
              <c:strCache>
                <c:ptCount val="1"/>
                <c:pt idx="0">
                  <c:v>登米町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市町人口!$D$190:$BH$190</c:f>
              <c:numCache>
                <c:formatCode>0;"△ "0</c:formatCode>
                <c:ptCount val="57"/>
                <c:pt idx="1">
                  <c:v>9281</c:v>
                </c:pt>
                <c:pt idx="2">
                  <c:v>9108</c:v>
                </c:pt>
                <c:pt idx="3">
                  <c:v>8916</c:v>
                </c:pt>
                <c:pt idx="4">
                  <c:v>8750</c:v>
                </c:pt>
                <c:pt idx="6">
                  <c:v>8733</c:v>
                </c:pt>
                <c:pt idx="7">
                  <c:v>8543</c:v>
                </c:pt>
                <c:pt idx="8">
                  <c:v>8196</c:v>
                </c:pt>
                <c:pt idx="9" formatCode="General">
                  <c:v>8033</c:v>
                </c:pt>
                <c:pt idx="10">
                  <c:v>7840</c:v>
                </c:pt>
                <c:pt idx="11">
                  <c:v>7675</c:v>
                </c:pt>
                <c:pt idx="12">
                  <c:v>7589</c:v>
                </c:pt>
                <c:pt idx="13">
                  <c:v>7652</c:v>
                </c:pt>
                <c:pt idx="14">
                  <c:v>7429</c:v>
                </c:pt>
                <c:pt idx="15">
                  <c:v>7337</c:v>
                </c:pt>
                <c:pt idx="16">
                  <c:v>7249</c:v>
                </c:pt>
                <c:pt idx="17">
                  <c:v>7226</c:v>
                </c:pt>
                <c:pt idx="18">
                  <c:v>7246</c:v>
                </c:pt>
                <c:pt idx="19">
                  <c:v>7192</c:v>
                </c:pt>
                <c:pt idx="20">
                  <c:v>7142</c:v>
                </c:pt>
                <c:pt idx="21">
                  <c:v>7097</c:v>
                </c:pt>
                <c:pt idx="22">
                  <c:v>7104</c:v>
                </c:pt>
                <c:pt idx="23">
                  <c:v>7092</c:v>
                </c:pt>
                <c:pt idx="24">
                  <c:v>7106</c:v>
                </c:pt>
                <c:pt idx="25">
                  <c:v>7127</c:v>
                </c:pt>
                <c:pt idx="26">
                  <c:v>7135</c:v>
                </c:pt>
                <c:pt idx="27">
                  <c:v>7106</c:v>
                </c:pt>
                <c:pt idx="28">
                  <c:v>7057</c:v>
                </c:pt>
                <c:pt idx="29">
                  <c:v>6974</c:v>
                </c:pt>
                <c:pt idx="30">
                  <c:v>6925</c:v>
                </c:pt>
                <c:pt idx="31">
                  <c:v>6877</c:v>
                </c:pt>
                <c:pt idx="32">
                  <c:v>6806</c:v>
                </c:pt>
                <c:pt idx="33">
                  <c:v>6747</c:v>
                </c:pt>
                <c:pt idx="34">
                  <c:v>6671</c:v>
                </c:pt>
                <c:pt idx="35">
                  <c:v>6659</c:v>
                </c:pt>
                <c:pt idx="36">
                  <c:v>6554</c:v>
                </c:pt>
                <c:pt idx="37">
                  <c:v>6500</c:v>
                </c:pt>
                <c:pt idx="38">
                  <c:v>6373</c:v>
                </c:pt>
                <c:pt idx="39">
                  <c:v>6294</c:v>
                </c:pt>
                <c:pt idx="40">
                  <c:v>6225</c:v>
                </c:pt>
                <c:pt idx="41">
                  <c:v>6134</c:v>
                </c:pt>
                <c:pt idx="42">
                  <c:v>6094</c:v>
                </c:pt>
                <c:pt idx="43">
                  <c:v>6034</c:v>
                </c:pt>
                <c:pt idx="44">
                  <c:v>5958</c:v>
                </c:pt>
                <c:pt idx="45">
                  <c:v>5874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79-4D49-8D1A-C95FF88E7AE5}"/>
            </c:ext>
          </c:extLst>
        </c:ser>
        <c:ser>
          <c:idx val="2"/>
          <c:order val="2"/>
          <c:tx>
            <c:strRef>
              <c:f>市町人口!$C$191</c:f>
              <c:strCache>
                <c:ptCount val="1"/>
                <c:pt idx="0">
                  <c:v>東和町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市町人口!$D$191:$BH$191</c:f>
              <c:numCache>
                <c:formatCode>0;"△ "0</c:formatCode>
                <c:ptCount val="57"/>
                <c:pt idx="1">
                  <c:v>14355</c:v>
                </c:pt>
                <c:pt idx="2">
                  <c:v>14101</c:v>
                </c:pt>
                <c:pt idx="3">
                  <c:v>13863</c:v>
                </c:pt>
                <c:pt idx="4">
                  <c:v>13679</c:v>
                </c:pt>
                <c:pt idx="6">
                  <c:v>14148</c:v>
                </c:pt>
                <c:pt idx="7">
                  <c:v>13810</c:v>
                </c:pt>
                <c:pt idx="8">
                  <c:v>13403</c:v>
                </c:pt>
                <c:pt idx="9" formatCode="General">
                  <c:v>12927</c:v>
                </c:pt>
                <c:pt idx="10">
                  <c:v>11828</c:v>
                </c:pt>
                <c:pt idx="11">
                  <c:v>11605</c:v>
                </c:pt>
                <c:pt idx="12">
                  <c:v>11432</c:v>
                </c:pt>
                <c:pt idx="13">
                  <c:v>11576</c:v>
                </c:pt>
                <c:pt idx="14">
                  <c:v>11103</c:v>
                </c:pt>
                <c:pt idx="15">
                  <c:v>10909</c:v>
                </c:pt>
                <c:pt idx="16">
                  <c:v>10813</c:v>
                </c:pt>
                <c:pt idx="17">
                  <c:v>10695</c:v>
                </c:pt>
                <c:pt idx="18">
                  <c:v>10563</c:v>
                </c:pt>
                <c:pt idx="19">
                  <c:v>10458</c:v>
                </c:pt>
                <c:pt idx="20">
                  <c:v>10452</c:v>
                </c:pt>
                <c:pt idx="21">
                  <c:v>10447</c:v>
                </c:pt>
                <c:pt idx="22">
                  <c:v>10373</c:v>
                </c:pt>
                <c:pt idx="23">
                  <c:v>10301</c:v>
                </c:pt>
                <c:pt idx="24">
                  <c:v>10259</c:v>
                </c:pt>
                <c:pt idx="25">
                  <c:v>10141</c:v>
                </c:pt>
                <c:pt idx="26">
                  <c:v>10089</c:v>
                </c:pt>
                <c:pt idx="27">
                  <c:v>10088</c:v>
                </c:pt>
                <c:pt idx="28">
                  <c:v>10040</c:v>
                </c:pt>
                <c:pt idx="29">
                  <c:v>9982</c:v>
                </c:pt>
                <c:pt idx="30">
                  <c:v>9876</c:v>
                </c:pt>
                <c:pt idx="31">
                  <c:v>9797</c:v>
                </c:pt>
                <c:pt idx="32">
                  <c:v>9775</c:v>
                </c:pt>
                <c:pt idx="33">
                  <c:v>9687</c:v>
                </c:pt>
                <c:pt idx="34">
                  <c:v>9623</c:v>
                </c:pt>
                <c:pt idx="35">
                  <c:v>9565</c:v>
                </c:pt>
                <c:pt idx="36">
                  <c:v>9478</c:v>
                </c:pt>
                <c:pt idx="37">
                  <c:v>9365</c:v>
                </c:pt>
                <c:pt idx="38">
                  <c:v>9206</c:v>
                </c:pt>
                <c:pt idx="39">
                  <c:v>9052</c:v>
                </c:pt>
                <c:pt idx="40">
                  <c:v>8930</c:v>
                </c:pt>
                <c:pt idx="41">
                  <c:v>8852</c:v>
                </c:pt>
                <c:pt idx="42">
                  <c:v>8723</c:v>
                </c:pt>
                <c:pt idx="43">
                  <c:v>8582</c:v>
                </c:pt>
                <c:pt idx="44">
                  <c:v>8474</c:v>
                </c:pt>
                <c:pt idx="45">
                  <c:v>8306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A79-4D49-8D1A-C95FF88E7AE5}"/>
            </c:ext>
          </c:extLst>
        </c:ser>
        <c:ser>
          <c:idx val="3"/>
          <c:order val="3"/>
          <c:tx>
            <c:strRef>
              <c:f>市町人口!$C$192</c:f>
              <c:strCache>
                <c:ptCount val="1"/>
                <c:pt idx="0">
                  <c:v>中田町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市町人口!$D$192:$BH$192</c:f>
              <c:numCache>
                <c:formatCode>0;"△ "0</c:formatCode>
                <c:ptCount val="57"/>
                <c:pt idx="1">
                  <c:v>22099</c:v>
                </c:pt>
                <c:pt idx="2">
                  <c:v>21459</c:v>
                </c:pt>
                <c:pt idx="3">
                  <c:v>20598</c:v>
                </c:pt>
                <c:pt idx="4">
                  <c:v>20128</c:v>
                </c:pt>
                <c:pt idx="6">
                  <c:v>20627</c:v>
                </c:pt>
                <c:pt idx="7">
                  <c:v>20220</c:v>
                </c:pt>
                <c:pt idx="8">
                  <c:v>19664</c:v>
                </c:pt>
                <c:pt idx="9" formatCode="General">
                  <c:v>19261</c:v>
                </c:pt>
                <c:pt idx="10">
                  <c:v>18857</c:v>
                </c:pt>
                <c:pt idx="11">
                  <c:v>18615</c:v>
                </c:pt>
                <c:pt idx="12">
                  <c:v>18361</c:v>
                </c:pt>
                <c:pt idx="13">
                  <c:v>18560</c:v>
                </c:pt>
                <c:pt idx="14">
                  <c:v>17962</c:v>
                </c:pt>
                <c:pt idx="15">
                  <c:v>17815</c:v>
                </c:pt>
                <c:pt idx="16">
                  <c:v>17649</c:v>
                </c:pt>
                <c:pt idx="17">
                  <c:v>17557</c:v>
                </c:pt>
                <c:pt idx="18">
                  <c:v>17462</c:v>
                </c:pt>
                <c:pt idx="19">
                  <c:v>17525</c:v>
                </c:pt>
                <c:pt idx="20">
                  <c:v>17631</c:v>
                </c:pt>
                <c:pt idx="21">
                  <c:v>17616</c:v>
                </c:pt>
                <c:pt idx="22">
                  <c:v>17660</c:v>
                </c:pt>
                <c:pt idx="23">
                  <c:v>17661</c:v>
                </c:pt>
                <c:pt idx="24">
                  <c:v>17711</c:v>
                </c:pt>
                <c:pt idx="25">
                  <c:v>17734</c:v>
                </c:pt>
                <c:pt idx="26">
                  <c:v>17815</c:v>
                </c:pt>
                <c:pt idx="27">
                  <c:v>17794</c:v>
                </c:pt>
                <c:pt idx="28">
                  <c:v>17802</c:v>
                </c:pt>
                <c:pt idx="29">
                  <c:v>17677</c:v>
                </c:pt>
                <c:pt idx="30">
                  <c:v>17631</c:v>
                </c:pt>
                <c:pt idx="31">
                  <c:v>17703</c:v>
                </c:pt>
                <c:pt idx="32">
                  <c:v>17626</c:v>
                </c:pt>
                <c:pt idx="33">
                  <c:v>17566</c:v>
                </c:pt>
                <c:pt idx="34">
                  <c:v>17462</c:v>
                </c:pt>
                <c:pt idx="35">
                  <c:v>17444</c:v>
                </c:pt>
                <c:pt idx="36">
                  <c:v>17396</c:v>
                </c:pt>
                <c:pt idx="37">
                  <c:v>17312</c:v>
                </c:pt>
                <c:pt idx="38">
                  <c:v>17410</c:v>
                </c:pt>
                <c:pt idx="39">
                  <c:v>17367</c:v>
                </c:pt>
                <c:pt idx="40">
                  <c:v>17304</c:v>
                </c:pt>
                <c:pt idx="41">
                  <c:v>17312</c:v>
                </c:pt>
                <c:pt idx="42">
                  <c:v>17199</c:v>
                </c:pt>
                <c:pt idx="43">
                  <c:v>17121</c:v>
                </c:pt>
                <c:pt idx="44">
                  <c:v>16998</c:v>
                </c:pt>
                <c:pt idx="45">
                  <c:v>16932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A79-4D49-8D1A-C95FF88E7AE5}"/>
            </c:ext>
          </c:extLst>
        </c:ser>
        <c:ser>
          <c:idx val="4"/>
          <c:order val="4"/>
          <c:tx>
            <c:strRef>
              <c:f>市町人口!$C$193</c:f>
              <c:strCache>
                <c:ptCount val="1"/>
                <c:pt idx="0">
                  <c:v>豊里町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市町人口!$D$193:$BH$193</c:f>
              <c:numCache>
                <c:formatCode>0;"△ "0</c:formatCode>
                <c:ptCount val="57"/>
                <c:pt idx="1">
                  <c:v>9474</c:v>
                </c:pt>
                <c:pt idx="2">
                  <c:v>9395</c:v>
                </c:pt>
                <c:pt idx="3">
                  <c:v>9323</c:v>
                </c:pt>
                <c:pt idx="4">
                  <c:v>9177</c:v>
                </c:pt>
                <c:pt idx="6">
                  <c:v>9341</c:v>
                </c:pt>
                <c:pt idx="7">
                  <c:v>9205</c:v>
                </c:pt>
                <c:pt idx="8">
                  <c:v>8744</c:v>
                </c:pt>
                <c:pt idx="9" formatCode="General">
                  <c:v>8374</c:v>
                </c:pt>
                <c:pt idx="10">
                  <c:v>8254</c:v>
                </c:pt>
                <c:pt idx="11">
                  <c:v>8194</c:v>
                </c:pt>
                <c:pt idx="12">
                  <c:v>8079</c:v>
                </c:pt>
                <c:pt idx="13">
                  <c:v>8147</c:v>
                </c:pt>
                <c:pt idx="14">
                  <c:v>7928</c:v>
                </c:pt>
                <c:pt idx="15">
                  <c:v>7940</c:v>
                </c:pt>
                <c:pt idx="16">
                  <c:v>7933</c:v>
                </c:pt>
                <c:pt idx="17">
                  <c:v>7938</c:v>
                </c:pt>
                <c:pt idx="18">
                  <c:v>7999</c:v>
                </c:pt>
                <c:pt idx="19">
                  <c:v>8042</c:v>
                </c:pt>
                <c:pt idx="20">
                  <c:v>8099</c:v>
                </c:pt>
                <c:pt idx="21">
                  <c:v>8165</c:v>
                </c:pt>
                <c:pt idx="22">
                  <c:v>8210</c:v>
                </c:pt>
                <c:pt idx="23">
                  <c:v>8241</c:v>
                </c:pt>
                <c:pt idx="24">
                  <c:v>8343</c:v>
                </c:pt>
                <c:pt idx="25">
                  <c:v>8331</c:v>
                </c:pt>
                <c:pt idx="26">
                  <c:v>8356</c:v>
                </c:pt>
                <c:pt idx="27">
                  <c:v>8371</c:v>
                </c:pt>
                <c:pt idx="28">
                  <c:v>8328</c:v>
                </c:pt>
                <c:pt idx="29">
                  <c:v>8285</c:v>
                </c:pt>
                <c:pt idx="30">
                  <c:v>8230</c:v>
                </c:pt>
                <c:pt idx="31">
                  <c:v>8242</c:v>
                </c:pt>
                <c:pt idx="32">
                  <c:v>8229</c:v>
                </c:pt>
                <c:pt idx="33">
                  <c:v>8189</c:v>
                </c:pt>
                <c:pt idx="34">
                  <c:v>8149</c:v>
                </c:pt>
                <c:pt idx="35">
                  <c:v>8049</c:v>
                </c:pt>
                <c:pt idx="36">
                  <c:v>7980</c:v>
                </c:pt>
                <c:pt idx="37">
                  <c:v>7876</c:v>
                </c:pt>
                <c:pt idx="38">
                  <c:v>7823</c:v>
                </c:pt>
                <c:pt idx="39">
                  <c:v>7703</c:v>
                </c:pt>
                <c:pt idx="40">
                  <c:v>7669</c:v>
                </c:pt>
                <c:pt idx="41">
                  <c:v>7617</c:v>
                </c:pt>
                <c:pt idx="42">
                  <c:v>7515</c:v>
                </c:pt>
                <c:pt idx="43">
                  <c:v>7395</c:v>
                </c:pt>
                <c:pt idx="44">
                  <c:v>7397</c:v>
                </c:pt>
                <c:pt idx="45">
                  <c:v>7326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A79-4D49-8D1A-C95FF88E7AE5}"/>
            </c:ext>
          </c:extLst>
        </c:ser>
        <c:ser>
          <c:idx val="5"/>
          <c:order val="5"/>
          <c:tx>
            <c:strRef>
              <c:f>市町人口!$C$194</c:f>
              <c:strCache>
                <c:ptCount val="1"/>
                <c:pt idx="0">
                  <c:v>米山町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市町人口!$D$194:$BH$194</c:f>
              <c:numCache>
                <c:formatCode>0;"△ "0</c:formatCode>
                <c:ptCount val="57"/>
                <c:pt idx="1">
                  <c:v>14968</c:v>
                </c:pt>
                <c:pt idx="2">
                  <c:v>14067</c:v>
                </c:pt>
                <c:pt idx="3">
                  <c:v>13709</c:v>
                </c:pt>
                <c:pt idx="4">
                  <c:v>13441</c:v>
                </c:pt>
                <c:pt idx="6">
                  <c:v>14112</c:v>
                </c:pt>
                <c:pt idx="7">
                  <c:v>13900</c:v>
                </c:pt>
                <c:pt idx="8">
                  <c:v>13742</c:v>
                </c:pt>
                <c:pt idx="9" formatCode="General">
                  <c:v>13620</c:v>
                </c:pt>
                <c:pt idx="10">
                  <c:v>13336</c:v>
                </c:pt>
                <c:pt idx="11">
                  <c:v>12994</c:v>
                </c:pt>
                <c:pt idx="12">
                  <c:v>12787</c:v>
                </c:pt>
                <c:pt idx="13">
                  <c:v>12906</c:v>
                </c:pt>
                <c:pt idx="14">
                  <c:v>12635</c:v>
                </c:pt>
                <c:pt idx="15">
                  <c:v>12582</c:v>
                </c:pt>
                <c:pt idx="16">
                  <c:v>12564</c:v>
                </c:pt>
                <c:pt idx="17">
                  <c:v>12563</c:v>
                </c:pt>
                <c:pt idx="18">
                  <c:v>12574</c:v>
                </c:pt>
                <c:pt idx="19">
                  <c:v>12586</c:v>
                </c:pt>
                <c:pt idx="20">
                  <c:v>12598</c:v>
                </c:pt>
                <c:pt idx="21">
                  <c:v>12623</c:v>
                </c:pt>
                <c:pt idx="22">
                  <c:v>12699</c:v>
                </c:pt>
                <c:pt idx="23">
                  <c:v>12734</c:v>
                </c:pt>
                <c:pt idx="24">
                  <c:v>12638</c:v>
                </c:pt>
                <c:pt idx="25">
                  <c:v>12661</c:v>
                </c:pt>
                <c:pt idx="26">
                  <c:v>12677</c:v>
                </c:pt>
                <c:pt idx="27">
                  <c:v>12640</c:v>
                </c:pt>
                <c:pt idx="28">
                  <c:v>12586</c:v>
                </c:pt>
                <c:pt idx="29">
                  <c:v>12509</c:v>
                </c:pt>
                <c:pt idx="30">
                  <c:v>12493</c:v>
                </c:pt>
                <c:pt idx="31">
                  <c:v>12470</c:v>
                </c:pt>
                <c:pt idx="32">
                  <c:v>12360</c:v>
                </c:pt>
                <c:pt idx="33">
                  <c:v>12267</c:v>
                </c:pt>
                <c:pt idx="34">
                  <c:v>12178</c:v>
                </c:pt>
                <c:pt idx="35">
                  <c:v>12120</c:v>
                </c:pt>
                <c:pt idx="36">
                  <c:v>12003</c:v>
                </c:pt>
                <c:pt idx="37">
                  <c:v>11925</c:v>
                </c:pt>
                <c:pt idx="38">
                  <c:v>11791</c:v>
                </c:pt>
                <c:pt idx="39">
                  <c:v>11721</c:v>
                </c:pt>
                <c:pt idx="40">
                  <c:v>11562</c:v>
                </c:pt>
                <c:pt idx="41">
                  <c:v>11471</c:v>
                </c:pt>
                <c:pt idx="42">
                  <c:v>11338</c:v>
                </c:pt>
                <c:pt idx="43">
                  <c:v>11218</c:v>
                </c:pt>
                <c:pt idx="44">
                  <c:v>11139</c:v>
                </c:pt>
                <c:pt idx="45">
                  <c:v>11001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A79-4D49-8D1A-C95FF88E7AE5}"/>
            </c:ext>
          </c:extLst>
        </c:ser>
        <c:ser>
          <c:idx val="6"/>
          <c:order val="6"/>
          <c:tx>
            <c:strRef>
              <c:f>市町人口!$C$195</c:f>
              <c:strCache>
                <c:ptCount val="1"/>
                <c:pt idx="0">
                  <c:v>石越町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市町人口!$D$195:$BH$195</c:f>
              <c:numCache>
                <c:formatCode>0;"△ "0</c:formatCode>
                <c:ptCount val="57"/>
                <c:pt idx="1">
                  <c:v>8308</c:v>
                </c:pt>
                <c:pt idx="2">
                  <c:v>7708</c:v>
                </c:pt>
                <c:pt idx="3">
                  <c:v>7623</c:v>
                </c:pt>
                <c:pt idx="4">
                  <c:v>7520</c:v>
                </c:pt>
                <c:pt idx="6">
                  <c:v>7847</c:v>
                </c:pt>
                <c:pt idx="7">
                  <c:v>7735</c:v>
                </c:pt>
                <c:pt idx="8">
                  <c:v>7509</c:v>
                </c:pt>
                <c:pt idx="9" formatCode="General">
                  <c:v>7379</c:v>
                </c:pt>
                <c:pt idx="10">
                  <c:v>7224</c:v>
                </c:pt>
                <c:pt idx="11">
                  <c:v>7130</c:v>
                </c:pt>
                <c:pt idx="12">
                  <c:v>6992</c:v>
                </c:pt>
                <c:pt idx="13">
                  <c:v>7072</c:v>
                </c:pt>
                <c:pt idx="14">
                  <c:v>6912</c:v>
                </c:pt>
                <c:pt idx="15">
                  <c:v>6911</c:v>
                </c:pt>
                <c:pt idx="16">
                  <c:v>6911</c:v>
                </c:pt>
                <c:pt idx="17">
                  <c:v>6943</c:v>
                </c:pt>
                <c:pt idx="18">
                  <c:v>6940</c:v>
                </c:pt>
                <c:pt idx="19">
                  <c:v>6977</c:v>
                </c:pt>
                <c:pt idx="20">
                  <c:v>6999</c:v>
                </c:pt>
                <c:pt idx="21">
                  <c:v>6992</c:v>
                </c:pt>
                <c:pt idx="22">
                  <c:v>6962</c:v>
                </c:pt>
                <c:pt idx="23">
                  <c:v>6955</c:v>
                </c:pt>
                <c:pt idx="24">
                  <c:v>6953</c:v>
                </c:pt>
                <c:pt idx="25">
                  <c:v>6928</c:v>
                </c:pt>
                <c:pt idx="26">
                  <c:v>6884</c:v>
                </c:pt>
                <c:pt idx="27">
                  <c:v>6889</c:v>
                </c:pt>
                <c:pt idx="28">
                  <c:v>6878</c:v>
                </c:pt>
                <c:pt idx="29">
                  <c:v>6810</c:v>
                </c:pt>
                <c:pt idx="30">
                  <c:v>6782</c:v>
                </c:pt>
                <c:pt idx="31">
                  <c:v>6759</c:v>
                </c:pt>
                <c:pt idx="32">
                  <c:v>6749</c:v>
                </c:pt>
                <c:pt idx="33">
                  <c:v>6704</c:v>
                </c:pt>
                <c:pt idx="34">
                  <c:v>6662</c:v>
                </c:pt>
                <c:pt idx="35">
                  <c:v>6600</c:v>
                </c:pt>
                <c:pt idx="36">
                  <c:v>6619</c:v>
                </c:pt>
                <c:pt idx="37">
                  <c:v>6608</c:v>
                </c:pt>
                <c:pt idx="38">
                  <c:v>6557</c:v>
                </c:pt>
                <c:pt idx="39">
                  <c:v>6516</c:v>
                </c:pt>
                <c:pt idx="40">
                  <c:v>6430</c:v>
                </c:pt>
                <c:pt idx="41">
                  <c:v>6404</c:v>
                </c:pt>
                <c:pt idx="42">
                  <c:v>6282</c:v>
                </c:pt>
                <c:pt idx="43">
                  <c:v>6223</c:v>
                </c:pt>
                <c:pt idx="44">
                  <c:v>6130</c:v>
                </c:pt>
                <c:pt idx="45">
                  <c:v>6030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A79-4D49-8D1A-C95FF88E7AE5}"/>
            </c:ext>
          </c:extLst>
        </c:ser>
        <c:ser>
          <c:idx val="7"/>
          <c:order val="7"/>
          <c:tx>
            <c:strRef>
              <c:f>市町人口!$C$196</c:f>
              <c:strCache>
                <c:ptCount val="1"/>
                <c:pt idx="0">
                  <c:v>南方町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市町人口!$D$196:$BH$196</c:f>
              <c:numCache>
                <c:formatCode>0;"△ "0</c:formatCode>
                <c:ptCount val="57"/>
                <c:pt idx="1">
                  <c:v>12012</c:v>
                </c:pt>
                <c:pt idx="2">
                  <c:v>11810</c:v>
                </c:pt>
                <c:pt idx="3">
                  <c:v>11127</c:v>
                </c:pt>
                <c:pt idx="4">
                  <c:v>10966</c:v>
                </c:pt>
                <c:pt idx="6">
                  <c:v>11237</c:v>
                </c:pt>
                <c:pt idx="7">
                  <c:v>11207</c:v>
                </c:pt>
                <c:pt idx="8">
                  <c:v>10866</c:v>
                </c:pt>
                <c:pt idx="9" formatCode="General">
                  <c:v>10787</c:v>
                </c:pt>
                <c:pt idx="10">
                  <c:v>10479</c:v>
                </c:pt>
                <c:pt idx="11">
                  <c:v>10292</c:v>
                </c:pt>
                <c:pt idx="12">
                  <c:v>10108</c:v>
                </c:pt>
                <c:pt idx="13">
                  <c:v>10168</c:v>
                </c:pt>
                <c:pt idx="14">
                  <c:v>9789</c:v>
                </c:pt>
                <c:pt idx="15">
                  <c:v>9677</c:v>
                </c:pt>
                <c:pt idx="16">
                  <c:v>9643</c:v>
                </c:pt>
                <c:pt idx="17">
                  <c:v>9632</c:v>
                </c:pt>
                <c:pt idx="18">
                  <c:v>9667</c:v>
                </c:pt>
                <c:pt idx="19">
                  <c:v>9771</c:v>
                </c:pt>
                <c:pt idx="20">
                  <c:v>9778</c:v>
                </c:pt>
                <c:pt idx="21">
                  <c:v>9742</c:v>
                </c:pt>
                <c:pt idx="22">
                  <c:v>9789</c:v>
                </c:pt>
                <c:pt idx="23">
                  <c:v>9816</c:v>
                </c:pt>
                <c:pt idx="24">
                  <c:v>9859</c:v>
                </c:pt>
                <c:pt idx="25">
                  <c:v>9833</c:v>
                </c:pt>
                <c:pt idx="26">
                  <c:v>9870</c:v>
                </c:pt>
                <c:pt idx="27">
                  <c:v>9869</c:v>
                </c:pt>
                <c:pt idx="28">
                  <c:v>9888</c:v>
                </c:pt>
                <c:pt idx="29">
                  <c:v>9861</c:v>
                </c:pt>
                <c:pt idx="30">
                  <c:v>9884</c:v>
                </c:pt>
                <c:pt idx="31">
                  <c:v>9847</c:v>
                </c:pt>
                <c:pt idx="32">
                  <c:v>9806</c:v>
                </c:pt>
                <c:pt idx="33">
                  <c:v>9759</c:v>
                </c:pt>
                <c:pt idx="34">
                  <c:v>9759</c:v>
                </c:pt>
                <c:pt idx="35">
                  <c:v>9852</c:v>
                </c:pt>
                <c:pt idx="36">
                  <c:v>9832</c:v>
                </c:pt>
                <c:pt idx="37">
                  <c:v>9746</c:v>
                </c:pt>
                <c:pt idx="38">
                  <c:v>9773</c:v>
                </c:pt>
                <c:pt idx="39">
                  <c:v>9708</c:v>
                </c:pt>
                <c:pt idx="40">
                  <c:v>9651</c:v>
                </c:pt>
                <c:pt idx="41">
                  <c:v>9570</c:v>
                </c:pt>
                <c:pt idx="42">
                  <c:v>9562</c:v>
                </c:pt>
                <c:pt idx="43">
                  <c:v>9511</c:v>
                </c:pt>
                <c:pt idx="44">
                  <c:v>9447</c:v>
                </c:pt>
                <c:pt idx="45">
                  <c:v>9393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A79-4D49-8D1A-C95FF88E7AE5}"/>
            </c:ext>
          </c:extLst>
        </c:ser>
        <c:ser>
          <c:idx val="8"/>
          <c:order val="8"/>
          <c:tx>
            <c:strRef>
              <c:f>市町人口!$C$197</c:f>
              <c:strCache>
                <c:ptCount val="1"/>
                <c:pt idx="0">
                  <c:v>河北町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市町人口!$D$197:$BH$197</c:f>
              <c:numCache>
                <c:formatCode>0;"△ "0</c:formatCode>
                <c:ptCount val="57"/>
                <c:pt idx="1">
                  <c:v>20003</c:v>
                </c:pt>
                <c:pt idx="2">
                  <c:v>19848</c:v>
                </c:pt>
                <c:pt idx="3">
                  <c:v>19661</c:v>
                </c:pt>
                <c:pt idx="4">
                  <c:v>19439</c:v>
                </c:pt>
                <c:pt idx="6">
                  <c:v>20209</c:v>
                </c:pt>
                <c:pt idx="7">
                  <c:v>19702</c:v>
                </c:pt>
                <c:pt idx="8">
                  <c:v>19140</c:v>
                </c:pt>
                <c:pt idx="9" formatCode="General">
                  <c:v>18895</c:v>
                </c:pt>
                <c:pt idx="10">
                  <c:v>18610</c:v>
                </c:pt>
                <c:pt idx="11">
                  <c:v>16987</c:v>
                </c:pt>
                <c:pt idx="12">
                  <c:v>16736</c:v>
                </c:pt>
                <c:pt idx="13">
                  <c:v>16940</c:v>
                </c:pt>
                <c:pt idx="14">
                  <c:v>16256</c:v>
                </c:pt>
                <c:pt idx="15">
                  <c:v>16182</c:v>
                </c:pt>
                <c:pt idx="16">
                  <c:v>16167</c:v>
                </c:pt>
                <c:pt idx="17">
                  <c:v>16184</c:v>
                </c:pt>
                <c:pt idx="18">
                  <c:v>16171</c:v>
                </c:pt>
                <c:pt idx="19">
                  <c:v>16178</c:v>
                </c:pt>
                <c:pt idx="20">
                  <c:v>16145</c:v>
                </c:pt>
                <c:pt idx="21">
                  <c:v>16074</c:v>
                </c:pt>
                <c:pt idx="22">
                  <c:v>15986</c:v>
                </c:pt>
                <c:pt idx="23">
                  <c:v>15940</c:v>
                </c:pt>
                <c:pt idx="24">
                  <c:v>15857</c:v>
                </c:pt>
                <c:pt idx="25">
                  <c:v>15788</c:v>
                </c:pt>
                <c:pt idx="26">
                  <c:v>15726</c:v>
                </c:pt>
                <c:pt idx="27">
                  <c:v>15659</c:v>
                </c:pt>
                <c:pt idx="28">
                  <c:v>15586</c:v>
                </c:pt>
                <c:pt idx="29">
                  <c:v>15415</c:v>
                </c:pt>
                <c:pt idx="30">
                  <c:v>15275</c:v>
                </c:pt>
                <c:pt idx="31">
                  <c:v>15129</c:v>
                </c:pt>
                <c:pt idx="32">
                  <c:v>14997</c:v>
                </c:pt>
                <c:pt idx="33">
                  <c:v>14945</c:v>
                </c:pt>
                <c:pt idx="34">
                  <c:v>14720</c:v>
                </c:pt>
                <c:pt idx="35">
                  <c:v>14571</c:v>
                </c:pt>
                <c:pt idx="36">
                  <c:v>14468</c:v>
                </c:pt>
                <c:pt idx="37">
                  <c:v>14313</c:v>
                </c:pt>
                <c:pt idx="38">
                  <c:v>14184</c:v>
                </c:pt>
                <c:pt idx="39">
                  <c:v>13968</c:v>
                </c:pt>
                <c:pt idx="40">
                  <c:v>13870</c:v>
                </c:pt>
                <c:pt idx="41">
                  <c:v>13744</c:v>
                </c:pt>
                <c:pt idx="42">
                  <c:v>13526</c:v>
                </c:pt>
                <c:pt idx="43">
                  <c:v>13439</c:v>
                </c:pt>
                <c:pt idx="44">
                  <c:v>13307</c:v>
                </c:pt>
                <c:pt idx="45">
                  <c:v>13088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3A79-4D49-8D1A-C95FF88E7AE5}"/>
            </c:ext>
          </c:extLst>
        </c:ser>
        <c:ser>
          <c:idx val="9"/>
          <c:order val="9"/>
          <c:tx>
            <c:strRef>
              <c:f>市町人口!$C$198</c:f>
              <c:strCache>
                <c:ptCount val="1"/>
                <c:pt idx="0">
                  <c:v>矢本町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市町人口!$D$198:$BH$198</c:f>
              <c:numCache>
                <c:formatCode>0;"△ "0</c:formatCode>
                <c:ptCount val="57"/>
                <c:pt idx="1">
                  <c:v>21290</c:v>
                </c:pt>
                <c:pt idx="2">
                  <c:v>21108</c:v>
                </c:pt>
                <c:pt idx="3">
                  <c:v>21141</c:v>
                </c:pt>
                <c:pt idx="4">
                  <c:v>20765</c:v>
                </c:pt>
                <c:pt idx="6">
                  <c:v>21025</c:v>
                </c:pt>
                <c:pt idx="7">
                  <c:v>20693</c:v>
                </c:pt>
                <c:pt idx="8">
                  <c:v>20436</c:v>
                </c:pt>
                <c:pt idx="9" formatCode="General">
                  <c:v>20517</c:v>
                </c:pt>
                <c:pt idx="10">
                  <c:v>20717</c:v>
                </c:pt>
                <c:pt idx="11">
                  <c:v>20996</c:v>
                </c:pt>
                <c:pt idx="12">
                  <c:v>21184</c:v>
                </c:pt>
                <c:pt idx="13">
                  <c:v>21095</c:v>
                </c:pt>
                <c:pt idx="14">
                  <c:v>21345</c:v>
                </c:pt>
                <c:pt idx="15">
                  <c:v>21856</c:v>
                </c:pt>
                <c:pt idx="16">
                  <c:v>22722</c:v>
                </c:pt>
                <c:pt idx="17">
                  <c:v>23292</c:v>
                </c:pt>
                <c:pt idx="18">
                  <c:v>23751</c:v>
                </c:pt>
                <c:pt idx="19">
                  <c:v>24268</c:v>
                </c:pt>
                <c:pt idx="20">
                  <c:v>24826</c:v>
                </c:pt>
                <c:pt idx="21">
                  <c:v>25367</c:v>
                </c:pt>
                <c:pt idx="22">
                  <c:v>26053</c:v>
                </c:pt>
                <c:pt idx="23">
                  <c:v>26569</c:v>
                </c:pt>
                <c:pt idx="24">
                  <c:v>27050</c:v>
                </c:pt>
                <c:pt idx="25">
                  <c:v>27408</c:v>
                </c:pt>
                <c:pt idx="26">
                  <c:v>27791</c:v>
                </c:pt>
                <c:pt idx="27">
                  <c:v>28086</c:v>
                </c:pt>
                <c:pt idx="28">
                  <c:v>28309</c:v>
                </c:pt>
                <c:pt idx="29">
                  <c:v>28488</c:v>
                </c:pt>
                <c:pt idx="30">
                  <c:v>28914</c:v>
                </c:pt>
                <c:pt idx="31">
                  <c:v>29088</c:v>
                </c:pt>
                <c:pt idx="32">
                  <c:v>29374</c:v>
                </c:pt>
                <c:pt idx="33">
                  <c:v>29769</c:v>
                </c:pt>
                <c:pt idx="34">
                  <c:v>30350</c:v>
                </c:pt>
                <c:pt idx="35">
                  <c:v>30899</c:v>
                </c:pt>
                <c:pt idx="36">
                  <c:v>31188</c:v>
                </c:pt>
                <c:pt idx="37">
                  <c:v>31414</c:v>
                </c:pt>
                <c:pt idx="38">
                  <c:v>31441</c:v>
                </c:pt>
                <c:pt idx="39">
                  <c:v>31724</c:v>
                </c:pt>
                <c:pt idx="40">
                  <c:v>31728</c:v>
                </c:pt>
                <c:pt idx="41">
                  <c:v>31638</c:v>
                </c:pt>
                <c:pt idx="42">
                  <c:v>31676</c:v>
                </c:pt>
                <c:pt idx="43">
                  <c:v>31933</c:v>
                </c:pt>
                <c:pt idx="44">
                  <c:v>32108</c:v>
                </c:pt>
                <c:pt idx="45">
                  <c:v>32267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3A79-4D49-8D1A-C95FF88E7AE5}"/>
            </c:ext>
          </c:extLst>
        </c:ser>
        <c:ser>
          <c:idx val="10"/>
          <c:order val="10"/>
          <c:tx>
            <c:strRef>
              <c:f>市町人口!$C$199</c:f>
              <c:strCache>
                <c:ptCount val="1"/>
                <c:pt idx="0">
                  <c:v>雄勝町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市町人口!$D$199:$BH$199</c:f>
              <c:numCache>
                <c:formatCode>0;"△ "0</c:formatCode>
                <c:ptCount val="57"/>
                <c:pt idx="1">
                  <c:v>11190</c:v>
                </c:pt>
                <c:pt idx="2">
                  <c:v>11142</c:v>
                </c:pt>
                <c:pt idx="3">
                  <c:v>11034</c:v>
                </c:pt>
                <c:pt idx="4">
                  <c:v>10803</c:v>
                </c:pt>
                <c:pt idx="6">
                  <c:v>11202</c:v>
                </c:pt>
                <c:pt idx="7">
                  <c:v>11046</c:v>
                </c:pt>
                <c:pt idx="8">
                  <c:v>10731</c:v>
                </c:pt>
                <c:pt idx="9" formatCode="General">
                  <c:v>10477</c:v>
                </c:pt>
                <c:pt idx="10">
                  <c:v>9992</c:v>
                </c:pt>
                <c:pt idx="11">
                  <c:v>9896</c:v>
                </c:pt>
                <c:pt idx="12">
                  <c:v>9663</c:v>
                </c:pt>
                <c:pt idx="13">
                  <c:v>9881</c:v>
                </c:pt>
                <c:pt idx="14">
                  <c:v>9469</c:v>
                </c:pt>
                <c:pt idx="15">
                  <c:v>9368</c:v>
                </c:pt>
                <c:pt idx="16">
                  <c:v>9238</c:v>
                </c:pt>
                <c:pt idx="17">
                  <c:v>9093</c:v>
                </c:pt>
                <c:pt idx="18">
                  <c:v>8942</c:v>
                </c:pt>
                <c:pt idx="19">
                  <c:v>8817</c:v>
                </c:pt>
                <c:pt idx="20">
                  <c:v>8618</c:v>
                </c:pt>
                <c:pt idx="21">
                  <c:v>8481</c:v>
                </c:pt>
                <c:pt idx="22">
                  <c:v>8296</c:v>
                </c:pt>
                <c:pt idx="23">
                  <c:v>8125</c:v>
                </c:pt>
                <c:pt idx="24">
                  <c:v>7940</c:v>
                </c:pt>
                <c:pt idx="25">
                  <c:v>7831</c:v>
                </c:pt>
                <c:pt idx="26">
                  <c:v>7681</c:v>
                </c:pt>
                <c:pt idx="27">
                  <c:v>7646</c:v>
                </c:pt>
                <c:pt idx="28">
                  <c:v>7485</c:v>
                </c:pt>
                <c:pt idx="29">
                  <c:v>7317</c:v>
                </c:pt>
                <c:pt idx="30">
                  <c:v>7176</c:v>
                </c:pt>
                <c:pt idx="31">
                  <c:v>6972</c:v>
                </c:pt>
                <c:pt idx="32">
                  <c:v>6810</c:v>
                </c:pt>
                <c:pt idx="33">
                  <c:v>6641</c:v>
                </c:pt>
                <c:pt idx="34">
                  <c:v>6459</c:v>
                </c:pt>
                <c:pt idx="35">
                  <c:v>6332</c:v>
                </c:pt>
                <c:pt idx="36">
                  <c:v>6211</c:v>
                </c:pt>
                <c:pt idx="37">
                  <c:v>6063</c:v>
                </c:pt>
                <c:pt idx="38">
                  <c:v>5967</c:v>
                </c:pt>
                <c:pt idx="39">
                  <c:v>5842</c:v>
                </c:pt>
                <c:pt idx="40">
                  <c:v>5710</c:v>
                </c:pt>
                <c:pt idx="41">
                  <c:v>5632</c:v>
                </c:pt>
                <c:pt idx="42">
                  <c:v>5482</c:v>
                </c:pt>
                <c:pt idx="43">
                  <c:v>5382</c:v>
                </c:pt>
                <c:pt idx="44">
                  <c:v>5203</c:v>
                </c:pt>
                <c:pt idx="45">
                  <c:v>5115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3A79-4D49-8D1A-C95FF88E7AE5}"/>
            </c:ext>
          </c:extLst>
        </c:ser>
        <c:ser>
          <c:idx val="11"/>
          <c:order val="11"/>
          <c:tx>
            <c:strRef>
              <c:f>市町人口!$C$200</c:f>
              <c:strCache>
                <c:ptCount val="1"/>
                <c:pt idx="0">
                  <c:v>河南町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市町人口!$D$200:$BH$200</c:f>
              <c:numCache>
                <c:formatCode>0;"△ "0</c:formatCode>
                <c:ptCount val="57"/>
                <c:pt idx="1">
                  <c:v>22243</c:v>
                </c:pt>
                <c:pt idx="2">
                  <c:v>21829</c:v>
                </c:pt>
                <c:pt idx="3">
                  <c:v>21269</c:v>
                </c:pt>
                <c:pt idx="4">
                  <c:v>20811</c:v>
                </c:pt>
                <c:pt idx="6">
                  <c:v>20629</c:v>
                </c:pt>
                <c:pt idx="7">
                  <c:v>20276</c:v>
                </c:pt>
                <c:pt idx="8">
                  <c:v>19900</c:v>
                </c:pt>
                <c:pt idx="9" formatCode="General">
                  <c:v>19601</c:v>
                </c:pt>
                <c:pt idx="10">
                  <c:v>19142</c:v>
                </c:pt>
                <c:pt idx="11">
                  <c:v>18933</c:v>
                </c:pt>
                <c:pt idx="12">
                  <c:v>18635</c:v>
                </c:pt>
                <c:pt idx="13">
                  <c:v>18899</c:v>
                </c:pt>
                <c:pt idx="14">
                  <c:v>18271</c:v>
                </c:pt>
                <c:pt idx="15">
                  <c:v>18213</c:v>
                </c:pt>
                <c:pt idx="16">
                  <c:v>18188</c:v>
                </c:pt>
                <c:pt idx="17">
                  <c:v>18252</c:v>
                </c:pt>
                <c:pt idx="18">
                  <c:v>18255</c:v>
                </c:pt>
                <c:pt idx="19">
                  <c:v>18517</c:v>
                </c:pt>
                <c:pt idx="20">
                  <c:v>18561</c:v>
                </c:pt>
                <c:pt idx="21">
                  <c:v>18708</c:v>
                </c:pt>
                <c:pt idx="22">
                  <c:v>18844</c:v>
                </c:pt>
                <c:pt idx="23">
                  <c:v>18857</c:v>
                </c:pt>
                <c:pt idx="24">
                  <c:v>18856</c:v>
                </c:pt>
                <c:pt idx="25">
                  <c:v>18850</c:v>
                </c:pt>
                <c:pt idx="26">
                  <c:v>18863</c:v>
                </c:pt>
                <c:pt idx="27">
                  <c:v>18865</c:v>
                </c:pt>
                <c:pt idx="28">
                  <c:v>18794</c:v>
                </c:pt>
                <c:pt idx="29">
                  <c:v>18708</c:v>
                </c:pt>
                <c:pt idx="30">
                  <c:v>18617</c:v>
                </c:pt>
                <c:pt idx="31">
                  <c:v>18559</c:v>
                </c:pt>
                <c:pt idx="32">
                  <c:v>18394</c:v>
                </c:pt>
                <c:pt idx="33">
                  <c:v>18400</c:v>
                </c:pt>
                <c:pt idx="34">
                  <c:v>18315</c:v>
                </c:pt>
                <c:pt idx="35">
                  <c:v>18262</c:v>
                </c:pt>
                <c:pt idx="36">
                  <c:v>18229</c:v>
                </c:pt>
                <c:pt idx="37">
                  <c:v>18242</c:v>
                </c:pt>
                <c:pt idx="38">
                  <c:v>18215</c:v>
                </c:pt>
                <c:pt idx="39">
                  <c:v>18196</c:v>
                </c:pt>
                <c:pt idx="40">
                  <c:v>18159</c:v>
                </c:pt>
                <c:pt idx="41">
                  <c:v>18134</c:v>
                </c:pt>
                <c:pt idx="42">
                  <c:v>18122</c:v>
                </c:pt>
                <c:pt idx="43">
                  <c:v>18090</c:v>
                </c:pt>
                <c:pt idx="44">
                  <c:v>17914</c:v>
                </c:pt>
                <c:pt idx="45">
                  <c:v>17890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A79-4D49-8D1A-C95FF88E7AE5}"/>
            </c:ext>
          </c:extLst>
        </c:ser>
        <c:ser>
          <c:idx val="12"/>
          <c:order val="12"/>
          <c:tx>
            <c:strRef>
              <c:f>市町人口!$C$201</c:f>
              <c:strCache>
                <c:ptCount val="1"/>
                <c:pt idx="0">
                  <c:v>桃生町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市町人口!$D$201:$BH$201</c:f>
              <c:numCache>
                <c:formatCode>0;"△ "0</c:formatCode>
                <c:ptCount val="57"/>
                <c:pt idx="1">
                  <c:v>11382</c:v>
                </c:pt>
                <c:pt idx="2">
                  <c:v>11059</c:v>
                </c:pt>
                <c:pt idx="3">
                  <c:v>10746</c:v>
                </c:pt>
                <c:pt idx="4">
                  <c:v>10621</c:v>
                </c:pt>
                <c:pt idx="6">
                  <c:v>10747</c:v>
                </c:pt>
                <c:pt idx="7">
                  <c:v>10558</c:v>
                </c:pt>
                <c:pt idx="8">
                  <c:v>10232</c:v>
                </c:pt>
                <c:pt idx="9" formatCode="General">
                  <c:v>10079</c:v>
                </c:pt>
                <c:pt idx="10">
                  <c:v>9932</c:v>
                </c:pt>
                <c:pt idx="11">
                  <c:v>9716</c:v>
                </c:pt>
                <c:pt idx="12">
                  <c:v>9551</c:v>
                </c:pt>
                <c:pt idx="13">
                  <c:v>9612</c:v>
                </c:pt>
                <c:pt idx="14">
                  <c:v>9489</c:v>
                </c:pt>
                <c:pt idx="15">
                  <c:v>9449</c:v>
                </c:pt>
                <c:pt idx="16">
                  <c:v>9398</c:v>
                </c:pt>
                <c:pt idx="17">
                  <c:v>9455</c:v>
                </c:pt>
                <c:pt idx="18">
                  <c:v>9490</c:v>
                </c:pt>
                <c:pt idx="19">
                  <c:v>9481</c:v>
                </c:pt>
                <c:pt idx="20">
                  <c:v>9495</c:v>
                </c:pt>
                <c:pt idx="21">
                  <c:v>9490</c:v>
                </c:pt>
                <c:pt idx="22">
                  <c:v>9453</c:v>
                </c:pt>
                <c:pt idx="23">
                  <c:v>9475</c:v>
                </c:pt>
                <c:pt idx="24">
                  <c:v>9473</c:v>
                </c:pt>
                <c:pt idx="25">
                  <c:v>9435</c:v>
                </c:pt>
                <c:pt idx="26">
                  <c:v>9448</c:v>
                </c:pt>
                <c:pt idx="27">
                  <c:v>9426</c:v>
                </c:pt>
                <c:pt idx="28">
                  <c:v>9445</c:v>
                </c:pt>
                <c:pt idx="29">
                  <c:v>9437</c:v>
                </c:pt>
                <c:pt idx="30">
                  <c:v>9390</c:v>
                </c:pt>
                <c:pt idx="31">
                  <c:v>9370</c:v>
                </c:pt>
                <c:pt idx="32">
                  <c:v>9307</c:v>
                </c:pt>
                <c:pt idx="33">
                  <c:v>9255</c:v>
                </c:pt>
                <c:pt idx="34">
                  <c:v>9214</c:v>
                </c:pt>
                <c:pt idx="35">
                  <c:v>9118</c:v>
                </c:pt>
                <c:pt idx="36">
                  <c:v>9100</c:v>
                </c:pt>
                <c:pt idx="37">
                  <c:v>9022</c:v>
                </c:pt>
                <c:pt idx="38">
                  <c:v>8959</c:v>
                </c:pt>
                <c:pt idx="39">
                  <c:v>8895</c:v>
                </c:pt>
                <c:pt idx="40">
                  <c:v>8856</c:v>
                </c:pt>
                <c:pt idx="41">
                  <c:v>8779</c:v>
                </c:pt>
                <c:pt idx="42">
                  <c:v>8721</c:v>
                </c:pt>
                <c:pt idx="43">
                  <c:v>8635</c:v>
                </c:pt>
                <c:pt idx="44">
                  <c:v>8499</c:v>
                </c:pt>
                <c:pt idx="45">
                  <c:v>8427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3A79-4D49-8D1A-C95FF88E7AE5}"/>
            </c:ext>
          </c:extLst>
        </c:ser>
        <c:ser>
          <c:idx val="13"/>
          <c:order val="13"/>
          <c:tx>
            <c:strRef>
              <c:f>市町人口!$C$202</c:f>
              <c:strCache>
                <c:ptCount val="1"/>
                <c:pt idx="0">
                  <c:v>鳴瀬町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市町人口!$D$202:$BH$202</c:f>
              <c:numCache>
                <c:formatCode>0;"△ "0</c:formatCode>
                <c:ptCount val="57"/>
                <c:pt idx="1">
                  <c:v>12614</c:v>
                </c:pt>
                <c:pt idx="2">
                  <c:v>12526</c:v>
                </c:pt>
                <c:pt idx="3">
                  <c:v>12434</c:v>
                </c:pt>
                <c:pt idx="4">
                  <c:v>12355</c:v>
                </c:pt>
                <c:pt idx="6">
                  <c:v>12805</c:v>
                </c:pt>
                <c:pt idx="7">
                  <c:v>12758</c:v>
                </c:pt>
                <c:pt idx="8">
                  <c:v>12780</c:v>
                </c:pt>
                <c:pt idx="9" formatCode="General">
                  <c:v>12759</c:v>
                </c:pt>
                <c:pt idx="10">
                  <c:v>12228</c:v>
                </c:pt>
                <c:pt idx="11">
                  <c:v>12239</c:v>
                </c:pt>
                <c:pt idx="12">
                  <c:v>12167</c:v>
                </c:pt>
                <c:pt idx="13">
                  <c:v>12162</c:v>
                </c:pt>
                <c:pt idx="14">
                  <c:v>12149</c:v>
                </c:pt>
                <c:pt idx="15">
                  <c:v>12093</c:v>
                </c:pt>
                <c:pt idx="16">
                  <c:v>12154</c:v>
                </c:pt>
                <c:pt idx="17">
                  <c:v>12079</c:v>
                </c:pt>
                <c:pt idx="18">
                  <c:v>12140</c:v>
                </c:pt>
                <c:pt idx="19">
                  <c:v>12126</c:v>
                </c:pt>
                <c:pt idx="20">
                  <c:v>12222</c:v>
                </c:pt>
                <c:pt idx="21">
                  <c:v>12261</c:v>
                </c:pt>
                <c:pt idx="22">
                  <c:v>12265</c:v>
                </c:pt>
                <c:pt idx="23">
                  <c:v>12275</c:v>
                </c:pt>
                <c:pt idx="24">
                  <c:v>12251</c:v>
                </c:pt>
                <c:pt idx="25">
                  <c:v>12215</c:v>
                </c:pt>
                <c:pt idx="26">
                  <c:v>12123</c:v>
                </c:pt>
                <c:pt idx="27">
                  <c:v>12077</c:v>
                </c:pt>
                <c:pt idx="28">
                  <c:v>12116</c:v>
                </c:pt>
                <c:pt idx="29">
                  <c:v>12088</c:v>
                </c:pt>
                <c:pt idx="30">
                  <c:v>12001</c:v>
                </c:pt>
                <c:pt idx="31">
                  <c:v>12023</c:v>
                </c:pt>
                <c:pt idx="32">
                  <c:v>12084</c:v>
                </c:pt>
                <c:pt idx="33">
                  <c:v>12017</c:v>
                </c:pt>
                <c:pt idx="34">
                  <c:v>11973</c:v>
                </c:pt>
                <c:pt idx="35">
                  <c:v>11995</c:v>
                </c:pt>
                <c:pt idx="36">
                  <c:v>12008</c:v>
                </c:pt>
                <c:pt idx="37">
                  <c:v>12023</c:v>
                </c:pt>
                <c:pt idx="38">
                  <c:v>11952</c:v>
                </c:pt>
                <c:pt idx="39">
                  <c:v>11911</c:v>
                </c:pt>
                <c:pt idx="40">
                  <c:v>11889</c:v>
                </c:pt>
                <c:pt idx="41">
                  <c:v>11771</c:v>
                </c:pt>
                <c:pt idx="42">
                  <c:v>11684</c:v>
                </c:pt>
                <c:pt idx="43">
                  <c:v>11625</c:v>
                </c:pt>
                <c:pt idx="44">
                  <c:v>11450</c:v>
                </c:pt>
                <c:pt idx="45">
                  <c:v>11360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3A79-4D49-8D1A-C95FF88E7AE5}"/>
            </c:ext>
          </c:extLst>
        </c:ser>
        <c:ser>
          <c:idx val="14"/>
          <c:order val="14"/>
          <c:tx>
            <c:strRef>
              <c:f>市町人口!$C$203</c:f>
              <c:strCache>
                <c:ptCount val="1"/>
                <c:pt idx="0">
                  <c:v>北上町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市町人口!$D$203:$BH$203</c:f>
              <c:numCache>
                <c:formatCode>0;"△ "0</c:formatCode>
                <c:ptCount val="57"/>
                <c:pt idx="1">
                  <c:v>7625</c:v>
                </c:pt>
                <c:pt idx="2">
                  <c:v>7505</c:v>
                </c:pt>
                <c:pt idx="3">
                  <c:v>6783</c:v>
                </c:pt>
                <c:pt idx="4">
                  <c:v>6584</c:v>
                </c:pt>
                <c:pt idx="6">
                  <c:v>6545</c:v>
                </c:pt>
                <c:pt idx="7">
                  <c:v>6355</c:v>
                </c:pt>
                <c:pt idx="8">
                  <c:v>6231</c:v>
                </c:pt>
                <c:pt idx="9" formatCode="General">
                  <c:v>6021</c:v>
                </c:pt>
                <c:pt idx="10">
                  <c:v>5941</c:v>
                </c:pt>
                <c:pt idx="11">
                  <c:v>5909</c:v>
                </c:pt>
                <c:pt idx="12">
                  <c:v>5829</c:v>
                </c:pt>
                <c:pt idx="13">
                  <c:v>5868</c:v>
                </c:pt>
                <c:pt idx="14">
                  <c:v>5808</c:v>
                </c:pt>
                <c:pt idx="15">
                  <c:v>5807</c:v>
                </c:pt>
                <c:pt idx="16">
                  <c:v>5795</c:v>
                </c:pt>
                <c:pt idx="17">
                  <c:v>5773</c:v>
                </c:pt>
                <c:pt idx="18">
                  <c:v>5726</c:v>
                </c:pt>
                <c:pt idx="19">
                  <c:v>5718</c:v>
                </c:pt>
                <c:pt idx="20">
                  <c:v>5717</c:v>
                </c:pt>
                <c:pt idx="21">
                  <c:v>5667</c:v>
                </c:pt>
                <c:pt idx="22">
                  <c:v>5602</c:v>
                </c:pt>
                <c:pt idx="23">
                  <c:v>5564</c:v>
                </c:pt>
                <c:pt idx="24">
                  <c:v>5534</c:v>
                </c:pt>
                <c:pt idx="25">
                  <c:v>5523</c:v>
                </c:pt>
                <c:pt idx="26">
                  <c:v>5519</c:v>
                </c:pt>
                <c:pt idx="27">
                  <c:v>5448</c:v>
                </c:pt>
                <c:pt idx="28">
                  <c:v>5380</c:v>
                </c:pt>
                <c:pt idx="29">
                  <c:v>5269</c:v>
                </c:pt>
                <c:pt idx="30">
                  <c:v>5245</c:v>
                </c:pt>
                <c:pt idx="31">
                  <c:v>5195</c:v>
                </c:pt>
                <c:pt idx="32">
                  <c:v>5138</c:v>
                </c:pt>
                <c:pt idx="33">
                  <c:v>5081</c:v>
                </c:pt>
                <c:pt idx="34">
                  <c:v>5054</c:v>
                </c:pt>
                <c:pt idx="35">
                  <c:v>4986</c:v>
                </c:pt>
                <c:pt idx="36">
                  <c:v>4912</c:v>
                </c:pt>
                <c:pt idx="37">
                  <c:v>4849</c:v>
                </c:pt>
                <c:pt idx="38">
                  <c:v>4776</c:v>
                </c:pt>
                <c:pt idx="39">
                  <c:v>4720</c:v>
                </c:pt>
                <c:pt idx="40">
                  <c:v>4688</c:v>
                </c:pt>
                <c:pt idx="41">
                  <c:v>4588</c:v>
                </c:pt>
                <c:pt idx="42">
                  <c:v>4530</c:v>
                </c:pt>
                <c:pt idx="43">
                  <c:v>4408</c:v>
                </c:pt>
                <c:pt idx="44">
                  <c:v>4414</c:v>
                </c:pt>
                <c:pt idx="45">
                  <c:v>4328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3A79-4D49-8D1A-C95FF88E7AE5}"/>
            </c:ext>
          </c:extLst>
        </c:ser>
        <c:ser>
          <c:idx val="15"/>
          <c:order val="15"/>
          <c:tx>
            <c:strRef>
              <c:f>市町人口!$C$151</c:f>
              <c:strCache>
                <c:ptCount val="1"/>
                <c:pt idx="0">
                  <c:v>女川町</c:v>
                </c:pt>
              </c:strCache>
            </c:strRef>
          </c:tx>
          <c:spPr>
            <a:ln w="12700">
              <a:solidFill>
                <a:srgbClr val="424242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424242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市町人口!$D$151:$BH$151</c:f>
              <c:numCache>
                <c:formatCode>0;"△ "0</c:formatCode>
                <c:ptCount val="57"/>
                <c:pt idx="1">
                  <c:v>18126</c:v>
                </c:pt>
                <c:pt idx="2">
                  <c:v>18079</c:v>
                </c:pt>
                <c:pt idx="3">
                  <c:v>18344</c:v>
                </c:pt>
                <c:pt idx="4">
                  <c:v>18404</c:v>
                </c:pt>
                <c:pt idx="6">
                  <c:v>19416</c:v>
                </c:pt>
                <c:pt idx="7">
                  <c:v>19281</c:v>
                </c:pt>
                <c:pt idx="8">
                  <c:v>19248</c:v>
                </c:pt>
                <c:pt idx="9" formatCode="General">
                  <c:v>18178</c:v>
                </c:pt>
                <c:pt idx="10">
                  <c:v>18473</c:v>
                </c:pt>
                <c:pt idx="11">
                  <c:v>18009</c:v>
                </c:pt>
                <c:pt idx="12">
                  <c:v>17884</c:v>
                </c:pt>
                <c:pt idx="13" formatCode="General">
                  <c:v>18047</c:v>
                </c:pt>
                <c:pt idx="14" formatCode="General">
                  <c:v>17573</c:v>
                </c:pt>
                <c:pt idx="15">
                  <c:v>17281</c:v>
                </c:pt>
                <c:pt idx="16" formatCode="General">
                  <c:v>17043</c:v>
                </c:pt>
                <c:pt idx="17" formatCode="General">
                  <c:v>16854</c:v>
                </c:pt>
                <c:pt idx="18" formatCode="General">
                  <c:v>16638</c:v>
                </c:pt>
                <c:pt idx="19">
                  <c:v>16518</c:v>
                </c:pt>
                <c:pt idx="20">
                  <c:v>16253</c:v>
                </c:pt>
                <c:pt idx="21">
                  <c:v>16079</c:v>
                </c:pt>
                <c:pt idx="22">
                  <c:v>15982</c:v>
                </c:pt>
                <c:pt idx="23" formatCode="General">
                  <c:v>16083</c:v>
                </c:pt>
                <c:pt idx="24" formatCode="General">
                  <c:v>15803</c:v>
                </c:pt>
                <c:pt idx="25">
                  <c:v>15558</c:v>
                </c:pt>
                <c:pt idx="26" formatCode="General">
                  <c:v>15379</c:v>
                </c:pt>
                <c:pt idx="27" formatCode="General">
                  <c:v>15157</c:v>
                </c:pt>
                <c:pt idx="28">
                  <c:v>14802</c:v>
                </c:pt>
                <c:pt idx="29" formatCode="General">
                  <c:v>14472</c:v>
                </c:pt>
                <c:pt idx="30">
                  <c:v>14166</c:v>
                </c:pt>
                <c:pt idx="31">
                  <c:v>13996</c:v>
                </c:pt>
                <c:pt idx="32">
                  <c:v>13753</c:v>
                </c:pt>
                <c:pt idx="33">
                  <c:v>13646</c:v>
                </c:pt>
                <c:pt idx="34">
                  <c:v>13342</c:v>
                </c:pt>
                <c:pt idx="35">
                  <c:v>13084</c:v>
                </c:pt>
                <c:pt idx="36">
                  <c:v>12697</c:v>
                </c:pt>
                <c:pt idx="37">
                  <c:v>12435</c:v>
                </c:pt>
                <c:pt idx="38">
                  <c:v>12277</c:v>
                </c:pt>
                <c:pt idx="39">
                  <c:v>12200</c:v>
                </c:pt>
                <c:pt idx="40">
                  <c:v>11991</c:v>
                </c:pt>
                <c:pt idx="41">
                  <c:v>11748</c:v>
                </c:pt>
                <c:pt idx="42">
                  <c:v>11506</c:v>
                </c:pt>
                <c:pt idx="43">
                  <c:v>11464</c:v>
                </c:pt>
                <c:pt idx="44">
                  <c:v>11271</c:v>
                </c:pt>
                <c:pt idx="45">
                  <c:v>11079</c:v>
                </c:pt>
                <c:pt idx="46">
                  <c:v>10868</c:v>
                </c:pt>
                <c:pt idx="47">
                  <c:v>10734</c:v>
                </c:pt>
                <c:pt idx="48">
                  <c:v>10573</c:v>
                </c:pt>
                <c:pt idx="49">
                  <c:v>10411</c:v>
                </c:pt>
                <c:pt idx="50" formatCode="General">
                  <c:v>10232</c:v>
                </c:pt>
                <c:pt idx="51">
                  <c:v>9698</c:v>
                </c:pt>
                <c:pt idx="52">
                  <c:v>8335</c:v>
                </c:pt>
                <c:pt idx="53">
                  <c:v>7806</c:v>
                </c:pt>
                <c:pt idx="54">
                  <c:v>7256</c:v>
                </c:pt>
                <c:pt idx="55">
                  <c:v>6919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3A79-4D49-8D1A-C95FF88E7AE5}"/>
            </c:ext>
          </c:extLst>
        </c:ser>
        <c:ser>
          <c:idx val="16"/>
          <c:order val="16"/>
          <c:tx>
            <c:strRef>
              <c:f>市町人口!$C$204</c:f>
              <c:strCache>
                <c:ptCount val="1"/>
                <c:pt idx="0">
                  <c:v>牡鹿町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市町人口!$D$204:$BH$204</c:f>
              <c:numCache>
                <c:formatCode>0;"△ "0</c:formatCode>
                <c:ptCount val="57"/>
                <c:pt idx="1">
                  <c:v>13439</c:v>
                </c:pt>
                <c:pt idx="2">
                  <c:v>13343</c:v>
                </c:pt>
                <c:pt idx="3">
                  <c:v>13202</c:v>
                </c:pt>
                <c:pt idx="4">
                  <c:v>13045</c:v>
                </c:pt>
                <c:pt idx="6">
                  <c:v>12556</c:v>
                </c:pt>
                <c:pt idx="7">
                  <c:v>12418</c:v>
                </c:pt>
                <c:pt idx="8">
                  <c:v>12105</c:v>
                </c:pt>
                <c:pt idx="9" formatCode="General">
                  <c:v>11757</c:v>
                </c:pt>
                <c:pt idx="10">
                  <c:v>11459</c:v>
                </c:pt>
                <c:pt idx="11">
                  <c:v>11227</c:v>
                </c:pt>
                <c:pt idx="12">
                  <c:v>11107</c:v>
                </c:pt>
                <c:pt idx="13">
                  <c:v>11192</c:v>
                </c:pt>
                <c:pt idx="14">
                  <c:v>10458</c:v>
                </c:pt>
                <c:pt idx="15">
                  <c:v>10239</c:v>
                </c:pt>
                <c:pt idx="16">
                  <c:v>10036</c:v>
                </c:pt>
                <c:pt idx="17">
                  <c:v>9630</c:v>
                </c:pt>
                <c:pt idx="18">
                  <c:v>9389</c:v>
                </c:pt>
                <c:pt idx="19">
                  <c:v>9204</c:v>
                </c:pt>
                <c:pt idx="20">
                  <c:v>9087</c:v>
                </c:pt>
                <c:pt idx="21">
                  <c:v>8840</c:v>
                </c:pt>
                <c:pt idx="22">
                  <c:v>8624</c:v>
                </c:pt>
                <c:pt idx="23">
                  <c:v>8424</c:v>
                </c:pt>
                <c:pt idx="24">
                  <c:v>8348</c:v>
                </c:pt>
                <c:pt idx="25">
                  <c:v>8157</c:v>
                </c:pt>
                <c:pt idx="26">
                  <c:v>8012</c:v>
                </c:pt>
                <c:pt idx="27">
                  <c:v>7895</c:v>
                </c:pt>
                <c:pt idx="28">
                  <c:v>7736</c:v>
                </c:pt>
                <c:pt idx="29">
                  <c:v>7521</c:v>
                </c:pt>
                <c:pt idx="30">
                  <c:v>7323</c:v>
                </c:pt>
                <c:pt idx="31">
                  <c:v>7112</c:v>
                </c:pt>
                <c:pt idx="32">
                  <c:v>6942</c:v>
                </c:pt>
                <c:pt idx="33">
                  <c:v>6747</c:v>
                </c:pt>
                <c:pt idx="34">
                  <c:v>6573</c:v>
                </c:pt>
                <c:pt idx="35">
                  <c:v>6440</c:v>
                </c:pt>
                <c:pt idx="36">
                  <c:v>6269</c:v>
                </c:pt>
                <c:pt idx="37">
                  <c:v>6102</c:v>
                </c:pt>
                <c:pt idx="38">
                  <c:v>5976</c:v>
                </c:pt>
                <c:pt idx="39">
                  <c:v>5848</c:v>
                </c:pt>
                <c:pt idx="40">
                  <c:v>5733</c:v>
                </c:pt>
                <c:pt idx="41">
                  <c:v>5567</c:v>
                </c:pt>
                <c:pt idx="42">
                  <c:v>5494</c:v>
                </c:pt>
                <c:pt idx="43">
                  <c:v>5376</c:v>
                </c:pt>
                <c:pt idx="44">
                  <c:v>5263</c:v>
                </c:pt>
                <c:pt idx="45">
                  <c:v>5188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3A79-4D49-8D1A-C95FF88E7AE5}"/>
            </c:ext>
          </c:extLst>
        </c:ser>
        <c:ser>
          <c:idx val="17"/>
          <c:order val="17"/>
          <c:tx>
            <c:strRef>
              <c:f>市町人口!$C$205</c:f>
              <c:strCache>
                <c:ptCount val="1"/>
                <c:pt idx="0">
                  <c:v>志津川町</c:v>
                </c:pt>
              </c:strCache>
            </c:strRef>
          </c:tx>
          <c:spPr>
            <a:ln w="12700">
              <a:solidFill>
                <a:srgbClr val="33CCCC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33CCCC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市町人口!$D$205:$BH$205</c:f>
              <c:numCache>
                <c:formatCode>0;"△ "0</c:formatCode>
                <c:ptCount val="57"/>
                <c:pt idx="1">
                  <c:v>17785</c:v>
                </c:pt>
                <c:pt idx="2">
                  <c:v>17767</c:v>
                </c:pt>
                <c:pt idx="3">
                  <c:v>17794</c:v>
                </c:pt>
                <c:pt idx="4">
                  <c:v>17298</c:v>
                </c:pt>
                <c:pt idx="6">
                  <c:v>19107</c:v>
                </c:pt>
                <c:pt idx="7">
                  <c:v>18822</c:v>
                </c:pt>
                <c:pt idx="8">
                  <c:v>18453</c:v>
                </c:pt>
                <c:pt idx="9" formatCode="General">
                  <c:v>18192</c:v>
                </c:pt>
                <c:pt idx="10">
                  <c:v>17859</c:v>
                </c:pt>
                <c:pt idx="11">
                  <c:v>17732</c:v>
                </c:pt>
                <c:pt idx="12">
                  <c:v>17628</c:v>
                </c:pt>
                <c:pt idx="13">
                  <c:v>17781</c:v>
                </c:pt>
                <c:pt idx="14">
                  <c:v>17070</c:v>
                </c:pt>
                <c:pt idx="15">
                  <c:v>16552</c:v>
                </c:pt>
                <c:pt idx="16">
                  <c:v>16539</c:v>
                </c:pt>
                <c:pt idx="17">
                  <c:v>16458</c:v>
                </c:pt>
                <c:pt idx="18">
                  <c:v>16423</c:v>
                </c:pt>
                <c:pt idx="19">
                  <c:v>16349</c:v>
                </c:pt>
                <c:pt idx="20">
                  <c:v>16341</c:v>
                </c:pt>
                <c:pt idx="21">
                  <c:v>16251</c:v>
                </c:pt>
                <c:pt idx="22">
                  <c:v>16131</c:v>
                </c:pt>
                <c:pt idx="23">
                  <c:v>16068</c:v>
                </c:pt>
                <c:pt idx="24">
                  <c:v>15999</c:v>
                </c:pt>
                <c:pt idx="25">
                  <c:v>15944</c:v>
                </c:pt>
                <c:pt idx="26">
                  <c:v>15905</c:v>
                </c:pt>
                <c:pt idx="27">
                  <c:v>15768</c:v>
                </c:pt>
                <c:pt idx="28">
                  <c:v>15651</c:v>
                </c:pt>
                <c:pt idx="29">
                  <c:v>15581</c:v>
                </c:pt>
                <c:pt idx="30">
                  <c:v>15501</c:v>
                </c:pt>
                <c:pt idx="31">
                  <c:v>15343</c:v>
                </c:pt>
                <c:pt idx="32">
                  <c:v>15170</c:v>
                </c:pt>
                <c:pt idx="33">
                  <c:v>15001</c:v>
                </c:pt>
                <c:pt idx="34">
                  <c:v>14905</c:v>
                </c:pt>
                <c:pt idx="35">
                  <c:v>14768</c:v>
                </c:pt>
                <c:pt idx="36">
                  <c:v>14670</c:v>
                </c:pt>
                <c:pt idx="37">
                  <c:v>14543</c:v>
                </c:pt>
                <c:pt idx="38">
                  <c:v>14419</c:v>
                </c:pt>
                <c:pt idx="39">
                  <c:v>14340</c:v>
                </c:pt>
                <c:pt idx="40">
                  <c:v>14260</c:v>
                </c:pt>
                <c:pt idx="41">
                  <c:v>14144</c:v>
                </c:pt>
                <c:pt idx="42">
                  <c:v>13983</c:v>
                </c:pt>
                <c:pt idx="43">
                  <c:v>13848</c:v>
                </c:pt>
                <c:pt idx="44">
                  <c:v>13703</c:v>
                </c:pt>
                <c:pt idx="45">
                  <c:v>13564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3A79-4D49-8D1A-C95FF88E7AE5}"/>
            </c:ext>
          </c:extLst>
        </c:ser>
        <c:ser>
          <c:idx val="18"/>
          <c:order val="18"/>
          <c:tx>
            <c:strRef>
              <c:f>市町人口!$C$206</c:f>
              <c:strCache>
                <c:ptCount val="1"/>
                <c:pt idx="0">
                  <c:v>津山町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市町人口!$D$206:$BH$206</c:f>
              <c:numCache>
                <c:formatCode>0;"△ "0</c:formatCode>
                <c:ptCount val="57"/>
                <c:pt idx="1">
                  <c:v>6485</c:v>
                </c:pt>
                <c:pt idx="2">
                  <c:v>6509</c:v>
                </c:pt>
                <c:pt idx="3">
                  <c:v>6376</c:v>
                </c:pt>
                <c:pt idx="4">
                  <c:v>6273</c:v>
                </c:pt>
                <c:pt idx="6">
                  <c:v>6629</c:v>
                </c:pt>
                <c:pt idx="7">
                  <c:v>6587</c:v>
                </c:pt>
                <c:pt idx="8">
                  <c:v>6412</c:v>
                </c:pt>
                <c:pt idx="9" formatCode="General">
                  <c:v>5578</c:v>
                </c:pt>
                <c:pt idx="10">
                  <c:v>5480</c:v>
                </c:pt>
                <c:pt idx="11">
                  <c:v>5426</c:v>
                </c:pt>
                <c:pt idx="12">
                  <c:v>5352</c:v>
                </c:pt>
                <c:pt idx="13">
                  <c:v>5409</c:v>
                </c:pt>
                <c:pt idx="14">
                  <c:v>5237</c:v>
                </c:pt>
                <c:pt idx="15">
                  <c:v>5182</c:v>
                </c:pt>
                <c:pt idx="16">
                  <c:v>5193</c:v>
                </c:pt>
                <c:pt idx="17">
                  <c:v>5191</c:v>
                </c:pt>
                <c:pt idx="18">
                  <c:v>5120</c:v>
                </c:pt>
                <c:pt idx="19">
                  <c:v>5176</c:v>
                </c:pt>
                <c:pt idx="20">
                  <c:v>5138</c:v>
                </c:pt>
                <c:pt idx="21">
                  <c:v>5129</c:v>
                </c:pt>
                <c:pt idx="22">
                  <c:v>5086</c:v>
                </c:pt>
                <c:pt idx="23">
                  <c:v>5051</c:v>
                </c:pt>
                <c:pt idx="24">
                  <c:v>5077</c:v>
                </c:pt>
                <c:pt idx="25">
                  <c:v>5065</c:v>
                </c:pt>
                <c:pt idx="26">
                  <c:v>5053</c:v>
                </c:pt>
                <c:pt idx="27">
                  <c:v>5035</c:v>
                </c:pt>
                <c:pt idx="28">
                  <c:v>5025</c:v>
                </c:pt>
                <c:pt idx="29">
                  <c:v>5044</c:v>
                </c:pt>
                <c:pt idx="30">
                  <c:v>4967</c:v>
                </c:pt>
                <c:pt idx="31">
                  <c:v>4918</c:v>
                </c:pt>
                <c:pt idx="32">
                  <c:v>4892</c:v>
                </c:pt>
                <c:pt idx="33">
                  <c:v>4846</c:v>
                </c:pt>
                <c:pt idx="34">
                  <c:v>4816</c:v>
                </c:pt>
                <c:pt idx="35">
                  <c:v>4784</c:v>
                </c:pt>
                <c:pt idx="36">
                  <c:v>4752</c:v>
                </c:pt>
                <c:pt idx="37">
                  <c:v>4683</c:v>
                </c:pt>
                <c:pt idx="38">
                  <c:v>4619</c:v>
                </c:pt>
                <c:pt idx="39">
                  <c:v>4585</c:v>
                </c:pt>
                <c:pt idx="40">
                  <c:v>4525</c:v>
                </c:pt>
                <c:pt idx="41">
                  <c:v>4465</c:v>
                </c:pt>
                <c:pt idx="42">
                  <c:v>4395</c:v>
                </c:pt>
                <c:pt idx="43">
                  <c:v>4303</c:v>
                </c:pt>
                <c:pt idx="44">
                  <c:v>4243</c:v>
                </c:pt>
                <c:pt idx="45">
                  <c:v>4193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3A79-4D49-8D1A-C95FF88E7AE5}"/>
            </c:ext>
          </c:extLst>
        </c:ser>
        <c:ser>
          <c:idx val="19"/>
          <c:order val="19"/>
          <c:tx>
            <c:strRef>
              <c:f>市町人口!$C$207</c:f>
              <c:strCache>
                <c:ptCount val="1"/>
                <c:pt idx="0">
                  <c:v>本吉町</c:v>
                </c:pt>
              </c:strCache>
            </c:strRef>
          </c:tx>
          <c:spPr>
            <a:ln w="12700">
              <a:solidFill>
                <a:srgbClr val="99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9933"/>
              </a:solidFill>
              <a:ln>
                <a:solidFill>
                  <a:srgbClr val="999933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市町人口!$D$207:$BH$207</c:f>
              <c:numCache>
                <c:formatCode>0;"△ "0</c:formatCode>
                <c:ptCount val="57"/>
                <c:pt idx="1">
                  <c:v>15364</c:v>
                </c:pt>
                <c:pt idx="2">
                  <c:v>15123</c:v>
                </c:pt>
                <c:pt idx="3">
                  <c:v>14775</c:v>
                </c:pt>
                <c:pt idx="4">
                  <c:v>14644</c:v>
                </c:pt>
                <c:pt idx="6">
                  <c:v>14976</c:v>
                </c:pt>
                <c:pt idx="7">
                  <c:v>14604</c:v>
                </c:pt>
                <c:pt idx="8">
                  <c:v>14434</c:v>
                </c:pt>
                <c:pt idx="9" formatCode="General">
                  <c:v>14162</c:v>
                </c:pt>
                <c:pt idx="10">
                  <c:v>13988</c:v>
                </c:pt>
                <c:pt idx="11">
                  <c:v>13866</c:v>
                </c:pt>
                <c:pt idx="12">
                  <c:v>13715</c:v>
                </c:pt>
                <c:pt idx="13">
                  <c:v>13821</c:v>
                </c:pt>
                <c:pt idx="14">
                  <c:v>13644</c:v>
                </c:pt>
                <c:pt idx="15">
                  <c:v>13653</c:v>
                </c:pt>
                <c:pt idx="16">
                  <c:v>13581</c:v>
                </c:pt>
                <c:pt idx="17">
                  <c:v>13574</c:v>
                </c:pt>
                <c:pt idx="18">
                  <c:v>13640</c:v>
                </c:pt>
                <c:pt idx="19">
                  <c:v>13646</c:v>
                </c:pt>
                <c:pt idx="20">
                  <c:v>13601</c:v>
                </c:pt>
                <c:pt idx="21">
                  <c:v>13654</c:v>
                </c:pt>
                <c:pt idx="22">
                  <c:v>13651</c:v>
                </c:pt>
                <c:pt idx="23">
                  <c:v>13611</c:v>
                </c:pt>
                <c:pt idx="24">
                  <c:v>13609</c:v>
                </c:pt>
                <c:pt idx="25">
                  <c:v>13545</c:v>
                </c:pt>
                <c:pt idx="26">
                  <c:v>13481</c:v>
                </c:pt>
                <c:pt idx="27">
                  <c:v>13409</c:v>
                </c:pt>
                <c:pt idx="28">
                  <c:v>13318</c:v>
                </c:pt>
                <c:pt idx="29">
                  <c:v>13267</c:v>
                </c:pt>
                <c:pt idx="30">
                  <c:v>13127</c:v>
                </c:pt>
                <c:pt idx="31">
                  <c:v>13049</c:v>
                </c:pt>
                <c:pt idx="32">
                  <c:v>12944</c:v>
                </c:pt>
                <c:pt idx="33">
                  <c:v>12905</c:v>
                </c:pt>
                <c:pt idx="34">
                  <c:v>12836</c:v>
                </c:pt>
                <c:pt idx="35">
                  <c:v>12748</c:v>
                </c:pt>
                <c:pt idx="36">
                  <c:v>12745</c:v>
                </c:pt>
                <c:pt idx="37">
                  <c:v>12692</c:v>
                </c:pt>
                <c:pt idx="38">
                  <c:v>12661</c:v>
                </c:pt>
                <c:pt idx="39">
                  <c:v>12537</c:v>
                </c:pt>
                <c:pt idx="40">
                  <c:v>12408</c:v>
                </c:pt>
                <c:pt idx="41">
                  <c:v>12359</c:v>
                </c:pt>
                <c:pt idx="42">
                  <c:v>12209</c:v>
                </c:pt>
                <c:pt idx="43">
                  <c:v>12107</c:v>
                </c:pt>
                <c:pt idx="44">
                  <c:v>12019</c:v>
                </c:pt>
                <c:pt idx="45">
                  <c:v>11907</c:v>
                </c:pt>
                <c:pt idx="46">
                  <c:v>11792</c:v>
                </c:pt>
                <c:pt idx="47">
                  <c:v>11644</c:v>
                </c:pt>
                <c:pt idx="48">
                  <c:v>11456</c:v>
                </c:pt>
                <c:pt idx="49" formatCode="General">
                  <c:v>11331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3A79-4D49-8D1A-C95FF88E7AE5}"/>
            </c:ext>
          </c:extLst>
        </c:ser>
        <c:ser>
          <c:idx val="20"/>
          <c:order val="20"/>
          <c:tx>
            <c:strRef>
              <c:f>市町人口!$C$208</c:f>
              <c:strCache>
                <c:ptCount val="1"/>
                <c:pt idx="0">
                  <c:v>唐桑町</c:v>
                </c:pt>
              </c:strCache>
            </c:strRef>
          </c:tx>
          <c:spPr>
            <a:ln w="12700">
              <a:solidFill>
                <a:srgbClr val="996633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6633"/>
              </a:solidFill>
              <a:ln>
                <a:solidFill>
                  <a:srgbClr val="996633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市町人口!$D$208:$BH$208</c:f>
              <c:numCache>
                <c:formatCode>0;"△ "0</c:formatCode>
                <c:ptCount val="57"/>
                <c:pt idx="1">
                  <c:v>11764</c:v>
                </c:pt>
                <c:pt idx="2">
                  <c:v>11637</c:v>
                </c:pt>
                <c:pt idx="3">
                  <c:v>11518</c:v>
                </c:pt>
                <c:pt idx="4">
                  <c:v>11449</c:v>
                </c:pt>
                <c:pt idx="6">
                  <c:v>11249</c:v>
                </c:pt>
                <c:pt idx="7">
                  <c:v>11166</c:v>
                </c:pt>
                <c:pt idx="8">
                  <c:v>11142</c:v>
                </c:pt>
                <c:pt idx="9" formatCode="General">
                  <c:v>10965</c:v>
                </c:pt>
                <c:pt idx="10">
                  <c:v>10919</c:v>
                </c:pt>
                <c:pt idx="11">
                  <c:v>10778</c:v>
                </c:pt>
                <c:pt idx="12">
                  <c:v>10780</c:v>
                </c:pt>
                <c:pt idx="13">
                  <c:v>10787</c:v>
                </c:pt>
                <c:pt idx="14">
                  <c:v>10618</c:v>
                </c:pt>
                <c:pt idx="15">
                  <c:v>10614</c:v>
                </c:pt>
                <c:pt idx="16">
                  <c:v>10542</c:v>
                </c:pt>
                <c:pt idx="17">
                  <c:v>10483</c:v>
                </c:pt>
                <c:pt idx="18">
                  <c:v>10543</c:v>
                </c:pt>
                <c:pt idx="19">
                  <c:v>10616</c:v>
                </c:pt>
                <c:pt idx="20">
                  <c:v>10555</c:v>
                </c:pt>
                <c:pt idx="21">
                  <c:v>10473</c:v>
                </c:pt>
                <c:pt idx="22">
                  <c:v>10413</c:v>
                </c:pt>
                <c:pt idx="23">
                  <c:v>10358</c:v>
                </c:pt>
                <c:pt idx="24">
                  <c:v>10281</c:v>
                </c:pt>
                <c:pt idx="25">
                  <c:v>10224</c:v>
                </c:pt>
                <c:pt idx="26">
                  <c:v>10163</c:v>
                </c:pt>
                <c:pt idx="27">
                  <c:v>10109</c:v>
                </c:pt>
                <c:pt idx="28">
                  <c:v>10046</c:v>
                </c:pt>
                <c:pt idx="29">
                  <c:v>9973</c:v>
                </c:pt>
                <c:pt idx="30">
                  <c:v>9858</c:v>
                </c:pt>
                <c:pt idx="31">
                  <c:v>9772</c:v>
                </c:pt>
                <c:pt idx="32">
                  <c:v>9654</c:v>
                </c:pt>
                <c:pt idx="33">
                  <c:v>9586</c:v>
                </c:pt>
                <c:pt idx="34">
                  <c:v>9511</c:v>
                </c:pt>
                <c:pt idx="35">
                  <c:v>9463</c:v>
                </c:pt>
                <c:pt idx="36">
                  <c:v>9359</c:v>
                </c:pt>
                <c:pt idx="37">
                  <c:v>9187</c:v>
                </c:pt>
                <c:pt idx="38">
                  <c:v>9145</c:v>
                </c:pt>
                <c:pt idx="39">
                  <c:v>9059</c:v>
                </c:pt>
                <c:pt idx="40">
                  <c:v>9016</c:v>
                </c:pt>
                <c:pt idx="41">
                  <c:v>8948</c:v>
                </c:pt>
                <c:pt idx="42">
                  <c:v>8800</c:v>
                </c:pt>
                <c:pt idx="43">
                  <c:v>8661</c:v>
                </c:pt>
                <c:pt idx="44">
                  <c:v>8555</c:v>
                </c:pt>
                <c:pt idx="45">
                  <c:v>8413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3A79-4D49-8D1A-C95FF88E7AE5}"/>
            </c:ext>
          </c:extLst>
        </c:ser>
        <c:ser>
          <c:idx val="21"/>
          <c:order val="21"/>
          <c:tx>
            <c:strRef>
              <c:f>市町人口!$C$209</c:f>
              <c:strCache>
                <c:ptCount val="1"/>
                <c:pt idx="0">
                  <c:v>歌津町</c:v>
                </c:pt>
              </c:strCache>
            </c:strRef>
          </c:tx>
          <c:spPr>
            <a:ln w="12700">
              <a:solidFill>
                <a:srgbClr val="996666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6666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市町人口!$D$209:$BH$209</c:f>
              <c:numCache>
                <c:formatCode>0;"△ "0</c:formatCode>
                <c:ptCount val="57"/>
                <c:pt idx="1">
                  <c:v>7061</c:v>
                </c:pt>
                <c:pt idx="2">
                  <c:v>7011</c:v>
                </c:pt>
                <c:pt idx="3">
                  <c:v>6861</c:v>
                </c:pt>
                <c:pt idx="4">
                  <c:v>6804</c:v>
                </c:pt>
                <c:pt idx="6">
                  <c:v>7009</c:v>
                </c:pt>
                <c:pt idx="7">
                  <c:v>6940</c:v>
                </c:pt>
                <c:pt idx="8">
                  <c:v>6913</c:v>
                </c:pt>
                <c:pt idx="9" formatCode="General">
                  <c:v>6882</c:v>
                </c:pt>
                <c:pt idx="10">
                  <c:v>6679</c:v>
                </c:pt>
                <c:pt idx="11">
                  <c:v>6652</c:v>
                </c:pt>
                <c:pt idx="12">
                  <c:v>6628</c:v>
                </c:pt>
                <c:pt idx="13">
                  <c:v>6668</c:v>
                </c:pt>
                <c:pt idx="14">
                  <c:v>6560</c:v>
                </c:pt>
                <c:pt idx="15">
                  <c:v>6436</c:v>
                </c:pt>
                <c:pt idx="16">
                  <c:v>6446</c:v>
                </c:pt>
                <c:pt idx="17">
                  <c:v>6426</c:v>
                </c:pt>
                <c:pt idx="18">
                  <c:v>6418</c:v>
                </c:pt>
                <c:pt idx="19">
                  <c:v>6367</c:v>
                </c:pt>
                <c:pt idx="20">
                  <c:v>6346</c:v>
                </c:pt>
                <c:pt idx="21">
                  <c:v>6346</c:v>
                </c:pt>
                <c:pt idx="22">
                  <c:v>6365</c:v>
                </c:pt>
                <c:pt idx="23">
                  <c:v>6345</c:v>
                </c:pt>
                <c:pt idx="24">
                  <c:v>6306</c:v>
                </c:pt>
                <c:pt idx="25">
                  <c:v>6280</c:v>
                </c:pt>
                <c:pt idx="26">
                  <c:v>6286</c:v>
                </c:pt>
                <c:pt idx="27">
                  <c:v>6284</c:v>
                </c:pt>
                <c:pt idx="28">
                  <c:v>6307</c:v>
                </c:pt>
                <c:pt idx="29">
                  <c:v>6281</c:v>
                </c:pt>
                <c:pt idx="30">
                  <c:v>6248</c:v>
                </c:pt>
                <c:pt idx="31">
                  <c:v>6204</c:v>
                </c:pt>
                <c:pt idx="32">
                  <c:v>6087</c:v>
                </c:pt>
                <c:pt idx="33">
                  <c:v>6046</c:v>
                </c:pt>
                <c:pt idx="34">
                  <c:v>6014</c:v>
                </c:pt>
                <c:pt idx="35">
                  <c:v>5959</c:v>
                </c:pt>
                <c:pt idx="36">
                  <c:v>5912</c:v>
                </c:pt>
                <c:pt idx="37">
                  <c:v>5873</c:v>
                </c:pt>
                <c:pt idx="38">
                  <c:v>5824</c:v>
                </c:pt>
                <c:pt idx="39">
                  <c:v>5777</c:v>
                </c:pt>
                <c:pt idx="40">
                  <c:v>5791</c:v>
                </c:pt>
                <c:pt idx="41">
                  <c:v>5729</c:v>
                </c:pt>
                <c:pt idx="42">
                  <c:v>5663</c:v>
                </c:pt>
                <c:pt idx="43">
                  <c:v>5621</c:v>
                </c:pt>
                <c:pt idx="44">
                  <c:v>5626</c:v>
                </c:pt>
                <c:pt idx="45">
                  <c:v>5567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3A79-4D49-8D1A-C95FF88E7A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216192"/>
        <c:axId val="140238848"/>
      </c:lineChart>
      <c:catAx>
        <c:axId val="140216192"/>
        <c:scaling>
          <c:orientation val="minMax"/>
        </c:scaling>
        <c:delete val="0"/>
        <c:axPos val="b"/>
        <c:numFmt formatCode="[$-411]m\.d\.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4023884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4023884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40216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1300777094307809E-3"/>
          <c:y val="8.3472454090150246E-3"/>
          <c:w val="0.80000132522004175"/>
          <c:h val="0.1502504173622704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市部郡部別と仙台市の人口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(国勢調査又は推計人口/千人)</a:t>
            </a:r>
          </a:p>
        </c:rich>
      </c:tx>
      <c:layout>
        <c:manualLayout>
          <c:xMode val="edge"/>
          <c:yMode val="edge"/>
          <c:x val="1.4748812590662767E-2"/>
          <c:y val="2.0631484111771495E-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785650655660328E-2"/>
          <c:y val="4.6310077398910611E-2"/>
          <c:w val="0.91741408947258218"/>
          <c:h val="0.84335797684884639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市町人口!$C$106</c:f>
              <c:strCache>
                <c:ptCount val="1"/>
                <c:pt idx="0">
                  <c:v>市計(現区域)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802060" mc:Ignorable="a14" a14:legacySpreadsheetColorIndex="2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市町人口!$D$106:$BH$106</c:f>
              <c:numCache>
                <c:formatCode>0;"△ "0</c:formatCode>
                <c:ptCount val="57"/>
                <c:pt idx="1">
                  <c:v>1359302</c:v>
                </c:pt>
                <c:pt idx="2">
                  <c:v>1359586</c:v>
                </c:pt>
                <c:pt idx="3">
                  <c:v>1359671</c:v>
                </c:pt>
                <c:pt idx="4">
                  <c:v>1384262</c:v>
                </c:pt>
                <c:pt idx="6">
                  <c:v>1432243</c:v>
                </c:pt>
                <c:pt idx="7">
                  <c:v>1442385</c:v>
                </c:pt>
                <c:pt idx="8">
                  <c:v>1449363</c:v>
                </c:pt>
                <c:pt idx="9">
                  <c:v>1457345</c:v>
                </c:pt>
                <c:pt idx="10">
                  <c:v>1459311</c:v>
                </c:pt>
                <c:pt idx="11">
                  <c:v>1469986</c:v>
                </c:pt>
                <c:pt idx="12">
                  <c:v>1490168</c:v>
                </c:pt>
                <c:pt idx="13">
                  <c:v>1491104</c:v>
                </c:pt>
                <c:pt idx="14">
                  <c:v>1531124</c:v>
                </c:pt>
                <c:pt idx="15">
                  <c:v>1555328</c:v>
                </c:pt>
                <c:pt idx="16">
                  <c:v>1577263</c:v>
                </c:pt>
                <c:pt idx="17">
                  <c:v>1610769</c:v>
                </c:pt>
                <c:pt idx="18">
                  <c:v>1628266</c:v>
                </c:pt>
                <c:pt idx="19">
                  <c:v>1653046</c:v>
                </c:pt>
                <c:pt idx="20">
                  <c:v>1673999</c:v>
                </c:pt>
                <c:pt idx="21">
                  <c:v>1691241</c:v>
                </c:pt>
                <c:pt idx="22">
                  <c:v>1709591</c:v>
                </c:pt>
                <c:pt idx="23">
                  <c:v>1726192</c:v>
                </c:pt>
                <c:pt idx="24">
                  <c:v>1739889</c:v>
                </c:pt>
                <c:pt idx="25">
                  <c:v>1754631</c:v>
                </c:pt>
                <c:pt idx="26">
                  <c:v>1767753</c:v>
                </c:pt>
                <c:pt idx="27">
                  <c:v>1782497</c:v>
                </c:pt>
                <c:pt idx="28">
                  <c:v>1797056</c:v>
                </c:pt>
                <c:pt idx="29">
                  <c:v>1809578</c:v>
                </c:pt>
                <c:pt idx="30">
                  <c:v>1820201</c:v>
                </c:pt>
                <c:pt idx="31">
                  <c:v>1830996</c:v>
                </c:pt>
                <c:pt idx="32">
                  <c:v>1844291</c:v>
                </c:pt>
                <c:pt idx="33">
                  <c:v>1854722</c:v>
                </c:pt>
                <c:pt idx="34">
                  <c:v>1864201</c:v>
                </c:pt>
                <c:pt idx="35">
                  <c:v>1873042</c:v>
                </c:pt>
                <c:pt idx="36">
                  <c:v>1882631</c:v>
                </c:pt>
                <c:pt idx="37">
                  <c:v>1891905</c:v>
                </c:pt>
                <c:pt idx="38">
                  <c:v>1899111</c:v>
                </c:pt>
                <c:pt idx="39">
                  <c:v>1904289</c:v>
                </c:pt>
                <c:pt idx="40">
                  <c:v>1907297</c:v>
                </c:pt>
                <c:pt idx="41">
                  <c:v>1910869</c:v>
                </c:pt>
                <c:pt idx="42">
                  <c:v>1912693</c:v>
                </c:pt>
                <c:pt idx="43">
                  <c:v>1913901</c:v>
                </c:pt>
                <c:pt idx="44">
                  <c:v>1913211</c:v>
                </c:pt>
                <c:pt idx="45">
                  <c:v>1911568</c:v>
                </c:pt>
                <c:pt idx="46">
                  <c:v>1908691</c:v>
                </c:pt>
                <c:pt idx="47">
                  <c:v>1905941</c:v>
                </c:pt>
                <c:pt idx="48">
                  <c:v>1902057</c:v>
                </c:pt>
                <c:pt idx="49">
                  <c:v>1899368</c:v>
                </c:pt>
                <c:pt idx="50">
                  <c:v>1898781</c:v>
                </c:pt>
                <c:pt idx="51">
                  <c:v>1891258</c:v>
                </c:pt>
                <c:pt idx="52">
                  <c:v>1880440</c:v>
                </c:pt>
                <c:pt idx="53">
                  <c:v>1884614</c:v>
                </c:pt>
                <c:pt idx="54">
                  <c:v>1888533</c:v>
                </c:pt>
                <c:pt idx="55">
                  <c:v>1887896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2D-4EF8-90E0-E36829D4C439}"/>
            </c:ext>
          </c:extLst>
        </c:ser>
        <c:ser>
          <c:idx val="2"/>
          <c:order val="2"/>
          <c:tx>
            <c:strRef>
              <c:f>市町人口!$C$107</c:f>
              <c:strCache>
                <c:ptCount val="1"/>
                <c:pt idx="0">
                  <c:v>町村計(現区域)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市町人口!$D$107:$BH$107</c:f>
              <c:numCache>
                <c:formatCode>0;"△ "0</c:formatCode>
                <c:ptCount val="57"/>
                <c:pt idx="1">
                  <c:v>380216</c:v>
                </c:pt>
                <c:pt idx="2">
                  <c:v>375294</c:v>
                </c:pt>
                <c:pt idx="3">
                  <c:v>368115</c:v>
                </c:pt>
                <c:pt idx="4">
                  <c:v>364548</c:v>
                </c:pt>
                <c:pt idx="6">
                  <c:v>373536</c:v>
                </c:pt>
                <c:pt idx="7">
                  <c:v>369846</c:v>
                </c:pt>
                <c:pt idx="8">
                  <c:v>365627</c:v>
                </c:pt>
                <c:pt idx="9">
                  <c:v>362601</c:v>
                </c:pt>
                <c:pt idx="10">
                  <c:v>361112</c:v>
                </c:pt>
                <c:pt idx="11">
                  <c:v>360071</c:v>
                </c:pt>
                <c:pt idx="12">
                  <c:v>359298</c:v>
                </c:pt>
                <c:pt idx="13">
                  <c:v>360666</c:v>
                </c:pt>
                <c:pt idx="14">
                  <c:v>360667</c:v>
                </c:pt>
                <c:pt idx="15">
                  <c:v>364122</c:v>
                </c:pt>
                <c:pt idx="16">
                  <c:v>367903</c:v>
                </c:pt>
                <c:pt idx="17">
                  <c:v>371481</c:v>
                </c:pt>
                <c:pt idx="18">
                  <c:v>375275</c:v>
                </c:pt>
                <c:pt idx="19">
                  <c:v>378505</c:v>
                </c:pt>
                <c:pt idx="20">
                  <c:v>381291</c:v>
                </c:pt>
                <c:pt idx="21">
                  <c:v>383895</c:v>
                </c:pt>
                <c:pt idx="22">
                  <c:v>386618</c:v>
                </c:pt>
                <c:pt idx="23">
                  <c:v>389845</c:v>
                </c:pt>
                <c:pt idx="24">
                  <c:v>391755</c:v>
                </c:pt>
                <c:pt idx="25">
                  <c:v>393869</c:v>
                </c:pt>
                <c:pt idx="26">
                  <c:v>395887</c:v>
                </c:pt>
                <c:pt idx="27">
                  <c:v>397400</c:v>
                </c:pt>
                <c:pt idx="28">
                  <c:v>398556</c:v>
                </c:pt>
                <c:pt idx="29">
                  <c:v>400908</c:v>
                </c:pt>
                <c:pt idx="30">
                  <c:v>404600</c:v>
                </c:pt>
                <c:pt idx="31">
                  <c:v>409393</c:v>
                </c:pt>
                <c:pt idx="32">
                  <c:v>412967</c:v>
                </c:pt>
                <c:pt idx="33">
                  <c:v>418040</c:v>
                </c:pt>
                <c:pt idx="34">
                  <c:v>422650</c:v>
                </c:pt>
                <c:pt idx="35">
                  <c:v>426355</c:v>
                </c:pt>
                <c:pt idx="36">
                  <c:v>428941</c:v>
                </c:pt>
                <c:pt idx="37">
                  <c:v>432161</c:v>
                </c:pt>
                <c:pt idx="38">
                  <c:v>434223</c:v>
                </c:pt>
                <c:pt idx="39">
                  <c:v>435856</c:v>
                </c:pt>
                <c:pt idx="40">
                  <c:v>436555</c:v>
                </c:pt>
                <c:pt idx="41">
                  <c:v>436297</c:v>
                </c:pt>
                <c:pt idx="42">
                  <c:v>435772</c:v>
                </c:pt>
                <c:pt idx="43">
                  <c:v>436161</c:v>
                </c:pt>
                <c:pt idx="44">
                  <c:v>436815</c:v>
                </c:pt>
                <c:pt idx="45">
                  <c:v>436402</c:v>
                </c:pt>
                <c:pt idx="46">
                  <c:v>435878</c:v>
                </c:pt>
                <c:pt idx="47">
                  <c:v>434544</c:v>
                </c:pt>
                <c:pt idx="48">
                  <c:v>432817</c:v>
                </c:pt>
                <c:pt idx="49">
                  <c:v>431530</c:v>
                </c:pt>
                <c:pt idx="50">
                  <c:v>430563</c:v>
                </c:pt>
                <c:pt idx="51">
                  <c:v>427698</c:v>
                </c:pt>
                <c:pt idx="52">
                  <c:v>422266</c:v>
                </c:pt>
                <c:pt idx="53">
                  <c:v>420275</c:v>
                </c:pt>
                <c:pt idx="54">
                  <c:v>418952</c:v>
                </c:pt>
                <c:pt idx="55">
                  <c:v>417548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2D-4EF8-90E0-E36829D4C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0526720"/>
        <c:axId val="140528640"/>
      </c:barChart>
      <c:lineChart>
        <c:grouping val="standard"/>
        <c:varyColors val="0"/>
        <c:ser>
          <c:idx val="0"/>
          <c:order val="0"/>
          <c:tx>
            <c:strRef>
              <c:f>市町人口!$C$105</c:f>
              <c:strCache>
                <c:ptCount val="1"/>
                <c:pt idx="0">
                  <c:v>県計(計算式/検算)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市町人口!$D$105:$BH$105</c:f>
              <c:numCache>
                <c:formatCode>General</c:formatCode>
                <c:ptCount val="57"/>
                <c:pt idx="1">
                  <c:v>1739518</c:v>
                </c:pt>
                <c:pt idx="2">
                  <c:v>1734880</c:v>
                </c:pt>
                <c:pt idx="3">
                  <c:v>1727786</c:v>
                </c:pt>
                <c:pt idx="4">
                  <c:v>1748810</c:v>
                </c:pt>
                <c:pt idx="6">
                  <c:v>1805779</c:v>
                </c:pt>
                <c:pt idx="7">
                  <c:v>1812231</c:v>
                </c:pt>
                <c:pt idx="8">
                  <c:v>1814990</c:v>
                </c:pt>
                <c:pt idx="9">
                  <c:v>1819946</c:v>
                </c:pt>
                <c:pt idx="10">
                  <c:v>1820423</c:v>
                </c:pt>
                <c:pt idx="11">
                  <c:v>1830057</c:v>
                </c:pt>
                <c:pt idx="12">
                  <c:v>1849466</c:v>
                </c:pt>
                <c:pt idx="13">
                  <c:v>1851770</c:v>
                </c:pt>
                <c:pt idx="14">
                  <c:v>1891791</c:v>
                </c:pt>
                <c:pt idx="15">
                  <c:v>1919450</c:v>
                </c:pt>
                <c:pt idx="16">
                  <c:v>1945166</c:v>
                </c:pt>
                <c:pt idx="17">
                  <c:v>1982250</c:v>
                </c:pt>
                <c:pt idx="18">
                  <c:v>2003541</c:v>
                </c:pt>
                <c:pt idx="19">
                  <c:v>2031551</c:v>
                </c:pt>
                <c:pt idx="20">
                  <c:v>2055290</c:v>
                </c:pt>
                <c:pt idx="21">
                  <c:v>2075136</c:v>
                </c:pt>
                <c:pt idx="22">
                  <c:v>2096209</c:v>
                </c:pt>
                <c:pt idx="23">
                  <c:v>2116037</c:v>
                </c:pt>
                <c:pt idx="24">
                  <c:v>2131644</c:v>
                </c:pt>
                <c:pt idx="25">
                  <c:v>2148500</c:v>
                </c:pt>
                <c:pt idx="26">
                  <c:v>2163640</c:v>
                </c:pt>
                <c:pt idx="27">
                  <c:v>2179897</c:v>
                </c:pt>
                <c:pt idx="28">
                  <c:v>2195612</c:v>
                </c:pt>
                <c:pt idx="29">
                  <c:v>2210486</c:v>
                </c:pt>
                <c:pt idx="30">
                  <c:v>2224801</c:v>
                </c:pt>
                <c:pt idx="31">
                  <c:v>2240389</c:v>
                </c:pt>
                <c:pt idx="32">
                  <c:v>2257258</c:v>
                </c:pt>
                <c:pt idx="33">
                  <c:v>2272762</c:v>
                </c:pt>
                <c:pt idx="34">
                  <c:v>2286851</c:v>
                </c:pt>
                <c:pt idx="35">
                  <c:v>2299397</c:v>
                </c:pt>
                <c:pt idx="36">
                  <c:v>2311572</c:v>
                </c:pt>
                <c:pt idx="37">
                  <c:v>2324066</c:v>
                </c:pt>
                <c:pt idx="38">
                  <c:v>2333334</c:v>
                </c:pt>
                <c:pt idx="39">
                  <c:v>2340145</c:v>
                </c:pt>
                <c:pt idx="40">
                  <c:v>2343852</c:v>
                </c:pt>
                <c:pt idx="41">
                  <c:v>2347166</c:v>
                </c:pt>
                <c:pt idx="42">
                  <c:v>2348465</c:v>
                </c:pt>
                <c:pt idx="43">
                  <c:v>2350062</c:v>
                </c:pt>
                <c:pt idx="44">
                  <c:v>2350026</c:v>
                </c:pt>
                <c:pt idx="45">
                  <c:v>2347970</c:v>
                </c:pt>
                <c:pt idx="46">
                  <c:v>2344569</c:v>
                </c:pt>
                <c:pt idx="47">
                  <c:v>2340485</c:v>
                </c:pt>
                <c:pt idx="48">
                  <c:v>2334874</c:v>
                </c:pt>
                <c:pt idx="49">
                  <c:v>2330898</c:v>
                </c:pt>
                <c:pt idx="50">
                  <c:v>2329344</c:v>
                </c:pt>
                <c:pt idx="51">
                  <c:v>2318956</c:v>
                </c:pt>
                <c:pt idx="52">
                  <c:v>2302706</c:v>
                </c:pt>
                <c:pt idx="53">
                  <c:v>2304889</c:v>
                </c:pt>
                <c:pt idx="54">
                  <c:v>2307485</c:v>
                </c:pt>
                <c:pt idx="55">
                  <c:v>2305444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2D-4EF8-90E0-E36829D4C439}"/>
            </c:ext>
          </c:extLst>
        </c:ser>
        <c:ser>
          <c:idx val="5"/>
          <c:order val="3"/>
          <c:tx>
            <c:strRef>
              <c:f>市町人口!$C$112</c:f>
              <c:strCache>
                <c:ptCount val="1"/>
                <c:pt idx="0">
                  <c:v>仙台市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市町人口!$D$112:$BH$112</c:f>
              <c:numCache>
                <c:formatCode>General</c:formatCode>
                <c:ptCount val="57"/>
                <c:pt idx="1">
                  <c:v>465674</c:v>
                </c:pt>
                <c:pt idx="2">
                  <c:v>474753</c:v>
                </c:pt>
                <c:pt idx="3">
                  <c:v>487518</c:v>
                </c:pt>
                <c:pt idx="4">
                  <c:v>515667</c:v>
                </c:pt>
                <c:pt idx="6">
                  <c:v>533595</c:v>
                </c:pt>
                <c:pt idx="7">
                  <c:v>546643</c:v>
                </c:pt>
                <c:pt idx="8">
                  <c:v>551539</c:v>
                </c:pt>
                <c:pt idx="9">
                  <c:v>561893</c:v>
                </c:pt>
                <c:pt idx="10">
                  <c:v>573113</c:v>
                </c:pt>
                <c:pt idx="11">
                  <c:v>585900</c:v>
                </c:pt>
                <c:pt idx="12">
                  <c:v>606903</c:v>
                </c:pt>
                <c:pt idx="13">
                  <c:v>602349</c:v>
                </c:pt>
                <c:pt idx="14">
                  <c:v>644469</c:v>
                </c:pt>
                <c:pt idx="15">
                  <c:v>664073</c:v>
                </c:pt>
                <c:pt idx="16">
                  <c:v>680860</c:v>
                </c:pt>
                <c:pt idx="17">
                  <c:v>708888</c:v>
                </c:pt>
                <c:pt idx="18">
                  <c:v>722149</c:v>
                </c:pt>
                <c:pt idx="19">
                  <c:v>740697</c:v>
                </c:pt>
                <c:pt idx="20">
                  <c:v>758027</c:v>
                </c:pt>
                <c:pt idx="21">
                  <c:v>771804</c:v>
                </c:pt>
                <c:pt idx="22">
                  <c:v>785391</c:v>
                </c:pt>
                <c:pt idx="23">
                  <c:v>799070</c:v>
                </c:pt>
                <c:pt idx="24">
                  <c:v>811936</c:v>
                </c:pt>
                <c:pt idx="25">
                  <c:v>825189</c:v>
                </c:pt>
                <c:pt idx="26">
                  <c:v>837663</c:v>
                </c:pt>
                <c:pt idx="27">
                  <c:v>851340</c:v>
                </c:pt>
                <c:pt idx="28">
                  <c:v>865630</c:v>
                </c:pt>
                <c:pt idx="29" formatCode="0">
                  <c:v>878632</c:v>
                </c:pt>
                <c:pt idx="30" formatCode="0">
                  <c:v>889138</c:v>
                </c:pt>
                <c:pt idx="31" formatCode="0">
                  <c:v>898173</c:v>
                </c:pt>
                <c:pt idx="32" formatCode="0">
                  <c:v>909986</c:v>
                </c:pt>
                <c:pt idx="33" formatCode="0">
                  <c:v>919865</c:v>
                </c:pt>
                <c:pt idx="34" formatCode="0">
                  <c:v>928138</c:v>
                </c:pt>
                <c:pt idx="35" formatCode="0">
                  <c:v>936733</c:v>
                </c:pt>
                <c:pt idx="36" formatCode="0">
                  <c:v>946652</c:v>
                </c:pt>
                <c:pt idx="37" formatCode="0">
                  <c:v>957134</c:v>
                </c:pt>
                <c:pt idx="38" formatCode="0">
                  <c:v>965364</c:v>
                </c:pt>
                <c:pt idx="39" formatCode="0">
                  <c:v>971291</c:v>
                </c:pt>
                <c:pt idx="40" formatCode="0">
                  <c:v>975723</c:v>
                </c:pt>
                <c:pt idx="41" formatCode="0">
                  <c:v>981398</c:v>
                </c:pt>
                <c:pt idx="42" formatCode="0">
                  <c:v>986713</c:v>
                </c:pt>
                <c:pt idx="43" formatCode="0">
                  <c:v>991169</c:v>
                </c:pt>
                <c:pt idx="44" formatCode="0;&quot;△ &quot;0">
                  <c:v>994232</c:v>
                </c:pt>
                <c:pt idx="45" formatCode="0;&quot;△ &quot;0">
                  <c:v>997199</c:v>
                </c:pt>
                <c:pt idx="46" formatCode="0;&quot;△ &quot;0">
                  <c:v>998402</c:v>
                </c:pt>
                <c:pt idx="47" formatCode="0;&quot;△ &quot;0">
                  <c:v>1001387</c:v>
                </c:pt>
                <c:pt idx="48" formatCode="0;&quot;△ &quot;0">
                  <c:v>1003733</c:v>
                </c:pt>
                <c:pt idx="49" formatCode="0;&quot;△ &quot;0">
                  <c:v>1006522</c:v>
                </c:pt>
                <c:pt idx="50" formatCode="0;&quot;△ &quot;0">
                  <c:v>1010256</c:v>
                </c:pt>
                <c:pt idx="51" formatCode="0;&quot;△ &quot;0">
                  <c:v>1011592</c:v>
                </c:pt>
                <c:pt idx="52" formatCode="0;&quot;△ &quot;0">
                  <c:v>1020241</c:v>
                </c:pt>
                <c:pt idx="53" formatCode="0;&quot;△ &quot;0">
                  <c:v>1029600</c:v>
                </c:pt>
                <c:pt idx="54" formatCode="0;&quot;△ &quot;0">
                  <c:v>1036869</c:v>
                </c:pt>
                <c:pt idx="55" formatCode="0;&quot;△ &quot;0">
                  <c:v>1040246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92D-4EF8-90E0-E36829D4C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526720"/>
        <c:axId val="140528640"/>
      </c:lineChart>
      <c:catAx>
        <c:axId val="140526720"/>
        <c:scaling>
          <c:orientation val="minMax"/>
        </c:scaling>
        <c:delete val="0"/>
        <c:axPos val="b"/>
        <c:numFmt formatCode="[$-411]m\.d\.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40528640"/>
        <c:crosses val="autoZero"/>
        <c:auto val="0"/>
        <c:lblAlgn val="ctr"/>
        <c:lblOffset val="100"/>
        <c:tickLblSkip val="3"/>
        <c:tickMarkSkip val="1"/>
        <c:noMultiLvlLbl val="0"/>
      </c:catAx>
      <c:valAx>
        <c:axId val="14052864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40526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6.3246927775432879E-2"/>
          <c:y val="0.10968168383505476"/>
          <c:w val="0.32015136740070149"/>
          <c:h val="0.1091628169946357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市部郡部別人口の割合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(現区域/国勢調査又は推計人口)</a:t>
            </a:r>
          </a:p>
        </c:rich>
      </c:tx>
      <c:layout>
        <c:manualLayout>
          <c:xMode val="edge"/>
          <c:yMode val="edge"/>
          <c:x val="0.33274373446681993"/>
          <c:y val="8.7412587412587419E-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646086530426E-2"/>
          <c:y val="0.13111888111888112"/>
          <c:w val="0.91327512554888479"/>
          <c:h val="0.75874125874125875"/>
        </c:manualLayout>
      </c:layout>
      <c:barChart>
        <c:barDir val="col"/>
        <c:grouping val="percentStacked"/>
        <c:varyColors val="0"/>
        <c:ser>
          <c:idx val="1"/>
          <c:order val="0"/>
          <c:tx>
            <c:strRef>
              <c:f>市町人口!$C$106</c:f>
              <c:strCache>
                <c:ptCount val="1"/>
                <c:pt idx="0">
                  <c:v>市計(現区域)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802060" mc:Ignorable="a14" a14:legacySpreadsheetColorIndex="2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市町人口!$D$106:$BH$106</c:f>
              <c:numCache>
                <c:formatCode>0;"△ "0</c:formatCode>
                <c:ptCount val="57"/>
                <c:pt idx="1">
                  <c:v>1359302</c:v>
                </c:pt>
                <c:pt idx="2">
                  <c:v>1359586</c:v>
                </c:pt>
                <c:pt idx="3">
                  <c:v>1359671</c:v>
                </c:pt>
                <c:pt idx="4">
                  <c:v>1384262</c:v>
                </c:pt>
                <c:pt idx="6">
                  <c:v>1432243</c:v>
                </c:pt>
                <c:pt idx="7">
                  <c:v>1442385</c:v>
                </c:pt>
                <c:pt idx="8">
                  <c:v>1449363</c:v>
                </c:pt>
                <c:pt idx="9">
                  <c:v>1457345</c:v>
                </c:pt>
                <c:pt idx="10">
                  <c:v>1459311</c:v>
                </c:pt>
                <c:pt idx="11">
                  <c:v>1469986</c:v>
                </c:pt>
                <c:pt idx="12">
                  <c:v>1490168</c:v>
                </c:pt>
                <c:pt idx="13">
                  <c:v>1491104</c:v>
                </c:pt>
                <c:pt idx="14">
                  <c:v>1531124</c:v>
                </c:pt>
                <c:pt idx="15">
                  <c:v>1555328</c:v>
                </c:pt>
                <c:pt idx="16">
                  <c:v>1577263</c:v>
                </c:pt>
                <c:pt idx="17">
                  <c:v>1610769</c:v>
                </c:pt>
                <c:pt idx="18">
                  <c:v>1628266</c:v>
                </c:pt>
                <c:pt idx="19">
                  <c:v>1653046</c:v>
                </c:pt>
                <c:pt idx="20">
                  <c:v>1673999</c:v>
                </c:pt>
                <c:pt idx="21">
                  <c:v>1691241</c:v>
                </c:pt>
                <c:pt idx="22">
                  <c:v>1709591</c:v>
                </c:pt>
                <c:pt idx="23">
                  <c:v>1726192</c:v>
                </c:pt>
                <c:pt idx="24">
                  <c:v>1739889</c:v>
                </c:pt>
                <c:pt idx="25">
                  <c:v>1754631</c:v>
                </c:pt>
                <c:pt idx="26">
                  <c:v>1767753</c:v>
                </c:pt>
                <c:pt idx="27">
                  <c:v>1782497</c:v>
                </c:pt>
                <c:pt idx="28">
                  <c:v>1797056</c:v>
                </c:pt>
                <c:pt idx="29">
                  <c:v>1809578</c:v>
                </c:pt>
                <c:pt idx="30">
                  <c:v>1820201</c:v>
                </c:pt>
                <c:pt idx="31">
                  <c:v>1830996</c:v>
                </c:pt>
                <c:pt idx="32">
                  <c:v>1844291</c:v>
                </c:pt>
                <c:pt idx="33">
                  <c:v>1854722</c:v>
                </c:pt>
                <c:pt idx="34">
                  <c:v>1864201</c:v>
                </c:pt>
                <c:pt idx="35">
                  <c:v>1873042</c:v>
                </c:pt>
                <c:pt idx="36">
                  <c:v>1882631</c:v>
                </c:pt>
                <c:pt idx="37">
                  <c:v>1891905</c:v>
                </c:pt>
                <c:pt idx="38">
                  <c:v>1899111</c:v>
                </c:pt>
                <c:pt idx="39">
                  <c:v>1904289</c:v>
                </c:pt>
                <c:pt idx="40">
                  <c:v>1907297</c:v>
                </c:pt>
                <c:pt idx="41">
                  <c:v>1910869</c:v>
                </c:pt>
                <c:pt idx="42">
                  <c:v>1912693</c:v>
                </c:pt>
                <c:pt idx="43">
                  <c:v>1913901</c:v>
                </c:pt>
                <c:pt idx="44">
                  <c:v>1913211</c:v>
                </c:pt>
                <c:pt idx="45">
                  <c:v>1911568</c:v>
                </c:pt>
                <c:pt idx="46">
                  <c:v>1908691</c:v>
                </c:pt>
                <c:pt idx="47">
                  <c:v>1905941</c:v>
                </c:pt>
                <c:pt idx="48">
                  <c:v>1902057</c:v>
                </c:pt>
                <c:pt idx="49">
                  <c:v>1899368</c:v>
                </c:pt>
                <c:pt idx="50">
                  <c:v>1898781</c:v>
                </c:pt>
                <c:pt idx="51">
                  <c:v>1891258</c:v>
                </c:pt>
                <c:pt idx="52">
                  <c:v>1880440</c:v>
                </c:pt>
                <c:pt idx="53">
                  <c:v>1884614</c:v>
                </c:pt>
                <c:pt idx="54">
                  <c:v>1888533</c:v>
                </c:pt>
                <c:pt idx="55">
                  <c:v>1887896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6B-4BF5-8185-FBD506DAF54C}"/>
            </c:ext>
          </c:extLst>
        </c:ser>
        <c:ser>
          <c:idx val="2"/>
          <c:order val="1"/>
          <c:tx>
            <c:strRef>
              <c:f>市町人口!$C$107</c:f>
              <c:strCache>
                <c:ptCount val="1"/>
                <c:pt idx="0">
                  <c:v>町村計(現区域)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市町人口!$D$107:$BH$107</c:f>
              <c:numCache>
                <c:formatCode>0;"△ "0</c:formatCode>
                <c:ptCount val="57"/>
                <c:pt idx="1">
                  <c:v>380216</c:v>
                </c:pt>
                <c:pt idx="2">
                  <c:v>375294</c:v>
                </c:pt>
                <c:pt idx="3">
                  <c:v>368115</c:v>
                </c:pt>
                <c:pt idx="4">
                  <c:v>364548</c:v>
                </c:pt>
                <c:pt idx="6">
                  <c:v>373536</c:v>
                </c:pt>
                <c:pt idx="7">
                  <c:v>369846</c:v>
                </c:pt>
                <c:pt idx="8">
                  <c:v>365627</c:v>
                </c:pt>
                <c:pt idx="9">
                  <c:v>362601</c:v>
                </c:pt>
                <c:pt idx="10">
                  <c:v>361112</c:v>
                </c:pt>
                <c:pt idx="11">
                  <c:v>360071</c:v>
                </c:pt>
                <c:pt idx="12">
                  <c:v>359298</c:v>
                </c:pt>
                <c:pt idx="13">
                  <c:v>360666</c:v>
                </c:pt>
                <c:pt idx="14">
                  <c:v>360667</c:v>
                </c:pt>
                <c:pt idx="15">
                  <c:v>364122</c:v>
                </c:pt>
                <c:pt idx="16">
                  <c:v>367903</c:v>
                </c:pt>
                <c:pt idx="17">
                  <c:v>371481</c:v>
                </c:pt>
                <c:pt idx="18">
                  <c:v>375275</c:v>
                </c:pt>
                <c:pt idx="19">
                  <c:v>378505</c:v>
                </c:pt>
                <c:pt idx="20">
                  <c:v>381291</c:v>
                </c:pt>
                <c:pt idx="21">
                  <c:v>383895</c:v>
                </c:pt>
                <c:pt idx="22">
                  <c:v>386618</c:v>
                </c:pt>
                <c:pt idx="23">
                  <c:v>389845</c:v>
                </c:pt>
                <c:pt idx="24">
                  <c:v>391755</c:v>
                </c:pt>
                <c:pt idx="25">
                  <c:v>393869</c:v>
                </c:pt>
                <c:pt idx="26">
                  <c:v>395887</c:v>
                </c:pt>
                <c:pt idx="27">
                  <c:v>397400</c:v>
                </c:pt>
                <c:pt idx="28">
                  <c:v>398556</c:v>
                </c:pt>
                <c:pt idx="29">
                  <c:v>400908</c:v>
                </c:pt>
                <c:pt idx="30">
                  <c:v>404600</c:v>
                </c:pt>
                <c:pt idx="31">
                  <c:v>409393</c:v>
                </c:pt>
                <c:pt idx="32">
                  <c:v>412967</c:v>
                </c:pt>
                <c:pt idx="33">
                  <c:v>418040</c:v>
                </c:pt>
                <c:pt idx="34">
                  <c:v>422650</c:v>
                </c:pt>
                <c:pt idx="35">
                  <c:v>426355</c:v>
                </c:pt>
                <c:pt idx="36">
                  <c:v>428941</c:v>
                </c:pt>
                <c:pt idx="37">
                  <c:v>432161</c:v>
                </c:pt>
                <c:pt idx="38">
                  <c:v>434223</c:v>
                </c:pt>
                <c:pt idx="39">
                  <c:v>435856</c:v>
                </c:pt>
                <c:pt idx="40">
                  <c:v>436555</c:v>
                </c:pt>
                <c:pt idx="41">
                  <c:v>436297</c:v>
                </c:pt>
                <c:pt idx="42">
                  <c:v>435772</c:v>
                </c:pt>
                <c:pt idx="43">
                  <c:v>436161</c:v>
                </c:pt>
                <c:pt idx="44">
                  <c:v>436815</c:v>
                </c:pt>
                <c:pt idx="45">
                  <c:v>436402</c:v>
                </c:pt>
                <c:pt idx="46">
                  <c:v>435878</c:v>
                </c:pt>
                <c:pt idx="47">
                  <c:v>434544</c:v>
                </c:pt>
                <c:pt idx="48">
                  <c:v>432817</c:v>
                </c:pt>
                <c:pt idx="49">
                  <c:v>431530</c:v>
                </c:pt>
                <c:pt idx="50">
                  <c:v>430563</c:v>
                </c:pt>
                <c:pt idx="51">
                  <c:v>427698</c:v>
                </c:pt>
                <c:pt idx="52">
                  <c:v>422266</c:v>
                </c:pt>
                <c:pt idx="53">
                  <c:v>420275</c:v>
                </c:pt>
                <c:pt idx="54">
                  <c:v>418952</c:v>
                </c:pt>
                <c:pt idx="55">
                  <c:v>417548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6B-4BF5-8185-FBD506DAF5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0578816"/>
        <c:axId val="140580352"/>
      </c:barChart>
      <c:catAx>
        <c:axId val="140578816"/>
        <c:scaling>
          <c:orientation val="minMax"/>
        </c:scaling>
        <c:delete val="0"/>
        <c:axPos val="b"/>
        <c:numFmt formatCode="[$-411]m\.d\.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40580352"/>
        <c:crosses val="autoZero"/>
        <c:auto val="0"/>
        <c:lblAlgn val="ctr"/>
        <c:lblOffset val="100"/>
        <c:tickLblSkip val="3"/>
        <c:tickMarkSkip val="1"/>
        <c:noMultiLvlLbl val="0"/>
      </c:catAx>
      <c:valAx>
        <c:axId val="14058035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.0;&quot;△ &quot;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40578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8672584953429492"/>
          <c:y val="0.69230769230769229"/>
          <c:w val="0.4814163008385014"/>
          <c:h val="5.069930069930073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広域ブロック別人口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(国勢調査又は推計人口/千人)</a:t>
            </a:r>
          </a:p>
        </c:rich>
      </c:tx>
      <c:layout>
        <c:manualLayout>
          <c:xMode val="edge"/>
          <c:yMode val="edge"/>
          <c:x val="0.11971849469520535"/>
          <c:y val="8.7412587412587419E-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25420218815526E-2"/>
          <c:y val="2.6223776223776224E-2"/>
          <c:w val="0.91373317985700564"/>
          <c:h val="0.84790209790209792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市町人口!$C$214</c:f>
              <c:strCache>
                <c:ptCount val="1"/>
                <c:pt idx="0">
                  <c:v>仙南地域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FFFFC0" mc:Ignorable="a14" a14:legacySpreadsheetColorIndex="2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3175">
              <a:solidFill>
                <a:srgbClr val="336666"/>
              </a:solidFill>
              <a:prstDash val="solid"/>
            </a:ln>
          </c:spPr>
          <c:invertIfNegative val="0"/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市町人口!$D$214:$BH$214</c:f>
              <c:numCache>
                <c:formatCode>General</c:formatCode>
                <c:ptCount val="57"/>
                <c:pt idx="0">
                  <c:v>0</c:v>
                </c:pt>
                <c:pt idx="1">
                  <c:v>192432</c:v>
                </c:pt>
                <c:pt idx="2">
                  <c:v>189673</c:v>
                </c:pt>
                <c:pt idx="3">
                  <c:v>186981</c:v>
                </c:pt>
                <c:pt idx="4">
                  <c:v>185686</c:v>
                </c:pt>
                <c:pt idx="5">
                  <c:v>0</c:v>
                </c:pt>
                <c:pt idx="6">
                  <c:v>188836</c:v>
                </c:pt>
                <c:pt idx="7">
                  <c:v>186829</c:v>
                </c:pt>
                <c:pt idx="8">
                  <c:v>183914</c:v>
                </c:pt>
                <c:pt idx="9">
                  <c:v>182798</c:v>
                </c:pt>
                <c:pt idx="10">
                  <c:v>181420</c:v>
                </c:pt>
                <c:pt idx="11">
                  <c:v>181756</c:v>
                </c:pt>
                <c:pt idx="12">
                  <c:v>181672</c:v>
                </c:pt>
                <c:pt idx="13">
                  <c:v>182373</c:v>
                </c:pt>
                <c:pt idx="14">
                  <c:v>183182</c:v>
                </c:pt>
                <c:pt idx="15">
                  <c:v>184158</c:v>
                </c:pt>
                <c:pt idx="16">
                  <c:v>185139</c:v>
                </c:pt>
                <c:pt idx="17">
                  <c:v>186118</c:v>
                </c:pt>
                <c:pt idx="18">
                  <c:v>187402</c:v>
                </c:pt>
                <c:pt idx="19">
                  <c:v>188441</c:v>
                </c:pt>
                <c:pt idx="20">
                  <c:v>189451</c:v>
                </c:pt>
                <c:pt idx="21">
                  <c:v>190362</c:v>
                </c:pt>
                <c:pt idx="22">
                  <c:v>192029</c:v>
                </c:pt>
                <c:pt idx="23">
                  <c:v>193303</c:v>
                </c:pt>
                <c:pt idx="24">
                  <c:v>194142</c:v>
                </c:pt>
                <c:pt idx="25">
                  <c:v>195036</c:v>
                </c:pt>
                <c:pt idx="26">
                  <c:v>195632</c:v>
                </c:pt>
                <c:pt idx="27">
                  <c:v>196377</c:v>
                </c:pt>
                <c:pt idx="28">
                  <c:v>196669</c:v>
                </c:pt>
                <c:pt idx="29">
                  <c:v>197171</c:v>
                </c:pt>
                <c:pt idx="30">
                  <c:v>196984</c:v>
                </c:pt>
                <c:pt idx="31">
                  <c:v>197127</c:v>
                </c:pt>
                <c:pt idx="32">
                  <c:v>197424</c:v>
                </c:pt>
                <c:pt idx="33">
                  <c:v>198186</c:v>
                </c:pt>
                <c:pt idx="34">
                  <c:v>198378</c:v>
                </c:pt>
                <c:pt idx="35">
                  <c:v>198173</c:v>
                </c:pt>
                <c:pt idx="36">
                  <c:v>197913</c:v>
                </c:pt>
                <c:pt idx="37">
                  <c:v>197747</c:v>
                </c:pt>
                <c:pt idx="38">
                  <c:v>197470</c:v>
                </c:pt>
                <c:pt idx="39">
                  <c:v>197263</c:v>
                </c:pt>
                <c:pt idx="40">
                  <c:v>196866</c:v>
                </c:pt>
                <c:pt idx="41">
                  <c:v>195997</c:v>
                </c:pt>
                <c:pt idx="42">
                  <c:v>195370</c:v>
                </c:pt>
                <c:pt idx="43">
                  <c:v>194566</c:v>
                </c:pt>
                <c:pt idx="44">
                  <c:v>193826</c:v>
                </c:pt>
                <c:pt idx="45">
                  <c:v>192915</c:v>
                </c:pt>
                <c:pt idx="46">
                  <c:v>191835</c:v>
                </c:pt>
                <c:pt idx="47">
                  <c:v>190536</c:v>
                </c:pt>
                <c:pt idx="48">
                  <c:v>188777</c:v>
                </c:pt>
                <c:pt idx="49">
                  <c:v>186946</c:v>
                </c:pt>
                <c:pt idx="50">
                  <c:v>185435</c:v>
                </c:pt>
                <c:pt idx="51">
                  <c:v>183608</c:v>
                </c:pt>
                <c:pt idx="52">
                  <c:v>182537</c:v>
                </c:pt>
                <c:pt idx="53">
                  <c:v>181081</c:v>
                </c:pt>
                <c:pt idx="54">
                  <c:v>179301</c:v>
                </c:pt>
                <c:pt idx="55">
                  <c:v>177712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A9-444E-BFB9-1231A11F75AC}"/>
            </c:ext>
          </c:extLst>
        </c:ser>
        <c:ser>
          <c:idx val="3"/>
          <c:order val="1"/>
          <c:tx>
            <c:strRef>
              <c:f>市町人口!$C$215</c:f>
              <c:strCache>
                <c:ptCount val="1"/>
                <c:pt idx="0">
                  <c:v>仙台都市圏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A0E0E0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市町人口!$D$215:$BH$215</c:f>
              <c:numCache>
                <c:formatCode>0;"△ "0</c:formatCode>
                <c:ptCount val="57"/>
                <c:pt idx="0">
                  <c:v>0</c:v>
                </c:pt>
                <c:pt idx="1">
                  <c:v>726213</c:v>
                </c:pt>
                <c:pt idx="2">
                  <c:v>734465</c:v>
                </c:pt>
                <c:pt idx="3">
                  <c:v>744716</c:v>
                </c:pt>
                <c:pt idx="4">
                  <c:v>775077</c:v>
                </c:pt>
                <c:pt idx="5">
                  <c:v>0</c:v>
                </c:pt>
                <c:pt idx="6">
                  <c:v>805733</c:v>
                </c:pt>
                <c:pt idx="7">
                  <c:v>821500</c:v>
                </c:pt>
                <c:pt idx="8">
                  <c:v>830166</c:v>
                </c:pt>
                <c:pt idx="9">
                  <c:v>844342</c:v>
                </c:pt>
                <c:pt idx="10">
                  <c:v>855756</c:v>
                </c:pt>
                <c:pt idx="11">
                  <c:v>871444</c:v>
                </c:pt>
                <c:pt idx="12">
                  <c:v>895467</c:v>
                </c:pt>
                <c:pt idx="13">
                  <c:v>892898</c:v>
                </c:pt>
                <c:pt idx="14">
                  <c:v>942178</c:v>
                </c:pt>
                <c:pt idx="15">
                  <c:v>968919</c:v>
                </c:pt>
                <c:pt idx="16">
                  <c:v>991586</c:v>
                </c:pt>
                <c:pt idx="17">
                  <c:v>1025642</c:v>
                </c:pt>
                <c:pt idx="18">
                  <c:v>1043959</c:v>
                </c:pt>
                <c:pt idx="19">
                  <c:v>1067400</c:v>
                </c:pt>
                <c:pt idx="20">
                  <c:v>1088763</c:v>
                </c:pt>
                <c:pt idx="21">
                  <c:v>1106640</c:v>
                </c:pt>
                <c:pt idx="22">
                  <c:v>1124880</c:v>
                </c:pt>
                <c:pt idx="23">
                  <c:v>1142462</c:v>
                </c:pt>
                <c:pt idx="24">
                  <c:v>1157963</c:v>
                </c:pt>
                <c:pt idx="25">
                  <c:v>1173829</c:v>
                </c:pt>
                <c:pt idx="26">
                  <c:v>1189105</c:v>
                </c:pt>
                <c:pt idx="27">
                  <c:v>1205562</c:v>
                </c:pt>
                <c:pt idx="28">
                  <c:v>1223380</c:v>
                </c:pt>
                <c:pt idx="29">
                  <c:v>1240440</c:v>
                </c:pt>
                <c:pt idx="30">
                  <c:v>1257778</c:v>
                </c:pt>
                <c:pt idx="31">
                  <c:v>1276163</c:v>
                </c:pt>
                <c:pt idx="32">
                  <c:v>1295458</c:v>
                </c:pt>
                <c:pt idx="33">
                  <c:v>1312566</c:v>
                </c:pt>
                <c:pt idx="34">
                  <c:v>1328786</c:v>
                </c:pt>
                <c:pt idx="35">
                  <c:v>1344117</c:v>
                </c:pt>
                <c:pt idx="36">
                  <c:v>1359357</c:v>
                </c:pt>
                <c:pt idx="37">
                  <c:v>1374861</c:v>
                </c:pt>
                <c:pt idx="38">
                  <c:v>1387418</c:v>
                </c:pt>
                <c:pt idx="39">
                  <c:v>1396837</c:v>
                </c:pt>
                <c:pt idx="40">
                  <c:v>1404299</c:v>
                </c:pt>
                <c:pt idx="41">
                  <c:v>1412461</c:v>
                </c:pt>
                <c:pt idx="42">
                  <c:v>1419279</c:v>
                </c:pt>
                <c:pt idx="43">
                  <c:v>1426055</c:v>
                </c:pt>
                <c:pt idx="44">
                  <c:v>1431816</c:v>
                </c:pt>
                <c:pt idx="45">
                  <c:v>1436105</c:v>
                </c:pt>
                <c:pt idx="46">
                  <c:v>1439318</c:v>
                </c:pt>
                <c:pt idx="47">
                  <c:v>1443147</c:v>
                </c:pt>
                <c:pt idx="48">
                  <c:v>1446707</c:v>
                </c:pt>
                <c:pt idx="49">
                  <c:v>1451445</c:v>
                </c:pt>
                <c:pt idx="50">
                  <c:v>1457056</c:v>
                </c:pt>
                <c:pt idx="51">
                  <c:v>1457435</c:v>
                </c:pt>
                <c:pt idx="52">
                  <c:v>1462133</c:v>
                </c:pt>
                <c:pt idx="53">
                  <c:v>1472456</c:v>
                </c:pt>
                <c:pt idx="54">
                  <c:v>1483018</c:v>
                </c:pt>
                <c:pt idx="55">
                  <c:v>1488648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A9-444E-BFB9-1231A11F75AC}"/>
            </c:ext>
          </c:extLst>
        </c:ser>
        <c:ser>
          <c:idx val="4"/>
          <c:order val="2"/>
          <c:tx>
            <c:strRef>
              <c:f>市町人口!$C$216</c:f>
              <c:strCache>
                <c:ptCount val="1"/>
                <c:pt idx="0">
                  <c:v>大崎地域</c:v>
                </c:pt>
              </c:strCache>
            </c:strRef>
          </c:tx>
          <c:spPr>
            <a:pattFill prst="narVert">
              <a:fgClr>
                <a:srgbClr xmlns:mc="http://schemas.openxmlformats.org/markup-compatibility/2006" xmlns:a14="http://schemas.microsoft.com/office/drawing/2010/main" val="600080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市町人口!$D$216:$BH$216</c:f>
              <c:numCache>
                <c:formatCode>0;"△ "0</c:formatCode>
                <c:ptCount val="57"/>
                <c:pt idx="0">
                  <c:v>0</c:v>
                </c:pt>
                <c:pt idx="1">
                  <c:v>238244</c:v>
                </c:pt>
                <c:pt idx="2">
                  <c:v>234061</c:v>
                </c:pt>
                <c:pt idx="3">
                  <c:v>226750</c:v>
                </c:pt>
                <c:pt idx="4">
                  <c:v>222699</c:v>
                </c:pt>
                <c:pt idx="5">
                  <c:v>0</c:v>
                </c:pt>
                <c:pt idx="6">
                  <c:v>232061</c:v>
                </c:pt>
                <c:pt idx="7">
                  <c:v>229426</c:v>
                </c:pt>
                <c:pt idx="8">
                  <c:v>223426</c:v>
                </c:pt>
                <c:pt idx="9">
                  <c:v>222887</c:v>
                </c:pt>
                <c:pt idx="10">
                  <c:v>219967</c:v>
                </c:pt>
                <c:pt idx="11">
                  <c:v>218615</c:v>
                </c:pt>
                <c:pt idx="12">
                  <c:v>217082</c:v>
                </c:pt>
                <c:pt idx="13">
                  <c:v>218349</c:v>
                </c:pt>
                <c:pt idx="14">
                  <c:v>215421</c:v>
                </c:pt>
                <c:pt idx="15">
                  <c:v>216362</c:v>
                </c:pt>
                <c:pt idx="16">
                  <c:v>217422</c:v>
                </c:pt>
                <c:pt idx="17">
                  <c:v>218552</c:v>
                </c:pt>
                <c:pt idx="18">
                  <c:v>219745</c:v>
                </c:pt>
                <c:pt idx="19">
                  <c:v>221097</c:v>
                </c:pt>
                <c:pt idx="20">
                  <c:v>221910</c:v>
                </c:pt>
                <c:pt idx="21">
                  <c:v>222416</c:v>
                </c:pt>
                <c:pt idx="22">
                  <c:v>222930</c:v>
                </c:pt>
                <c:pt idx="23">
                  <c:v>223686</c:v>
                </c:pt>
                <c:pt idx="24">
                  <c:v>223973</c:v>
                </c:pt>
                <c:pt idx="25">
                  <c:v>224748</c:v>
                </c:pt>
                <c:pt idx="26">
                  <c:v>225125</c:v>
                </c:pt>
                <c:pt idx="27">
                  <c:v>225556</c:v>
                </c:pt>
                <c:pt idx="28">
                  <c:v>225521</c:v>
                </c:pt>
                <c:pt idx="29">
                  <c:v>225567</c:v>
                </c:pt>
                <c:pt idx="30">
                  <c:v>225285</c:v>
                </c:pt>
                <c:pt idx="31">
                  <c:v>225114</c:v>
                </c:pt>
                <c:pt idx="32">
                  <c:v>225165</c:v>
                </c:pt>
                <c:pt idx="33">
                  <c:v>225490</c:v>
                </c:pt>
                <c:pt idx="34">
                  <c:v>225584</c:v>
                </c:pt>
                <c:pt idx="35">
                  <c:v>225709</c:v>
                </c:pt>
                <c:pt idx="36">
                  <c:v>225427</c:v>
                </c:pt>
                <c:pt idx="37">
                  <c:v>225302</c:v>
                </c:pt>
                <c:pt idx="38">
                  <c:v>225217</c:v>
                </c:pt>
                <c:pt idx="39">
                  <c:v>225231</c:v>
                </c:pt>
                <c:pt idx="40">
                  <c:v>224763</c:v>
                </c:pt>
                <c:pt idx="41">
                  <c:v>224091</c:v>
                </c:pt>
                <c:pt idx="42">
                  <c:v>223234</c:v>
                </c:pt>
                <c:pt idx="43">
                  <c:v>222361</c:v>
                </c:pt>
                <c:pt idx="44">
                  <c:v>221420</c:v>
                </c:pt>
                <c:pt idx="45">
                  <c:v>220449</c:v>
                </c:pt>
                <c:pt idx="46">
                  <c:v>219422</c:v>
                </c:pt>
                <c:pt idx="47">
                  <c:v>217682</c:v>
                </c:pt>
                <c:pt idx="48">
                  <c:v>216140</c:v>
                </c:pt>
                <c:pt idx="49">
                  <c:v>214307</c:v>
                </c:pt>
                <c:pt idx="50">
                  <c:v>213320</c:v>
                </c:pt>
                <c:pt idx="51">
                  <c:v>212063</c:v>
                </c:pt>
                <c:pt idx="52">
                  <c:v>211549</c:v>
                </c:pt>
                <c:pt idx="53">
                  <c:v>210545</c:v>
                </c:pt>
                <c:pt idx="54">
                  <c:v>209505</c:v>
                </c:pt>
                <c:pt idx="55">
                  <c:v>207822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A9-444E-BFB9-1231A11F75AC}"/>
            </c:ext>
          </c:extLst>
        </c:ser>
        <c:ser>
          <c:idx val="5"/>
          <c:order val="3"/>
          <c:tx>
            <c:strRef>
              <c:f>市町人口!$C$217</c:f>
              <c:strCache>
                <c:ptCount val="1"/>
                <c:pt idx="0">
                  <c:v>栗原地域</c:v>
                </c:pt>
              </c:strCache>
            </c:strRef>
          </c:tx>
          <c:spPr>
            <a:pattFill prst="pct50">
              <a:fgClr>
                <a:srgbClr xmlns:mc="http://schemas.openxmlformats.org/markup-compatibility/2006" xmlns:a14="http://schemas.microsoft.com/office/drawing/2010/main" val="FF8080" mc:Ignorable="a14" a14:legacySpreadsheetColorIndex="2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市町人口!$D$217:$BH$217</c:f>
              <c:numCache>
                <c:formatCode>General</c:formatCode>
                <c:ptCount val="57"/>
                <c:pt idx="0" formatCode="0;&quot;△ &quot;0">
                  <c:v>0</c:v>
                </c:pt>
                <c:pt idx="1">
                  <c:v>128962</c:v>
                </c:pt>
                <c:pt idx="2">
                  <c:v>126591</c:v>
                </c:pt>
                <c:pt idx="3">
                  <c:v>122504</c:v>
                </c:pt>
                <c:pt idx="4">
                  <c:v>120001</c:v>
                </c:pt>
                <c:pt idx="5">
                  <c:v>0</c:v>
                </c:pt>
                <c:pt idx="6">
                  <c:v>121193</c:v>
                </c:pt>
                <c:pt idx="7">
                  <c:v>119470</c:v>
                </c:pt>
                <c:pt idx="8">
                  <c:v>115778</c:v>
                </c:pt>
                <c:pt idx="9">
                  <c:v>113436</c:v>
                </c:pt>
                <c:pt idx="10">
                  <c:v>110439</c:v>
                </c:pt>
                <c:pt idx="11">
                  <c:v>107739</c:v>
                </c:pt>
                <c:pt idx="12">
                  <c:v>105664</c:v>
                </c:pt>
                <c:pt idx="13">
                  <c:v>107043</c:v>
                </c:pt>
                <c:pt idx="14">
                  <c:v>102267</c:v>
                </c:pt>
                <c:pt idx="15">
                  <c:v>101260</c:v>
                </c:pt>
                <c:pt idx="16">
                  <c:v>100529</c:v>
                </c:pt>
                <c:pt idx="17">
                  <c:v>100144</c:v>
                </c:pt>
                <c:pt idx="18">
                  <c:v>99278</c:v>
                </c:pt>
                <c:pt idx="19">
                  <c:v>99044</c:v>
                </c:pt>
                <c:pt idx="20">
                  <c:v>98173</c:v>
                </c:pt>
                <c:pt idx="21">
                  <c:v>97790</c:v>
                </c:pt>
                <c:pt idx="22">
                  <c:v>97443</c:v>
                </c:pt>
                <c:pt idx="23">
                  <c:v>97030</c:v>
                </c:pt>
                <c:pt idx="24">
                  <c:v>96617</c:v>
                </c:pt>
                <c:pt idx="25">
                  <c:v>96414</c:v>
                </c:pt>
                <c:pt idx="26">
                  <c:v>96029</c:v>
                </c:pt>
                <c:pt idx="27">
                  <c:v>95463</c:v>
                </c:pt>
                <c:pt idx="28">
                  <c:v>94839</c:v>
                </c:pt>
                <c:pt idx="29">
                  <c:v>94294</c:v>
                </c:pt>
                <c:pt idx="30">
                  <c:v>93777</c:v>
                </c:pt>
                <c:pt idx="31">
                  <c:v>93031</c:v>
                </c:pt>
                <c:pt idx="32">
                  <c:v>92439</c:v>
                </c:pt>
                <c:pt idx="33">
                  <c:v>91622</c:v>
                </c:pt>
                <c:pt idx="34">
                  <c:v>91073</c:v>
                </c:pt>
                <c:pt idx="35">
                  <c:v>90330</c:v>
                </c:pt>
                <c:pt idx="36">
                  <c:v>89436</c:v>
                </c:pt>
                <c:pt idx="37">
                  <c:v>88698</c:v>
                </c:pt>
                <c:pt idx="38">
                  <c:v>87976</c:v>
                </c:pt>
                <c:pt idx="39">
                  <c:v>87400</c:v>
                </c:pt>
                <c:pt idx="40">
                  <c:v>86791</c:v>
                </c:pt>
                <c:pt idx="41">
                  <c:v>86020</c:v>
                </c:pt>
                <c:pt idx="42">
                  <c:v>85176</c:v>
                </c:pt>
                <c:pt idx="43">
                  <c:v>84375</c:v>
                </c:pt>
                <c:pt idx="44">
                  <c:v>83580</c:v>
                </c:pt>
                <c:pt idx="45" formatCode="0;&quot;△ &quot;0">
                  <c:v>82588</c:v>
                </c:pt>
                <c:pt idx="46">
                  <c:v>81464</c:v>
                </c:pt>
                <c:pt idx="47">
                  <c:v>80526</c:v>
                </c:pt>
                <c:pt idx="48">
                  <c:v>79427</c:v>
                </c:pt>
                <c:pt idx="49">
                  <c:v>78337</c:v>
                </c:pt>
                <c:pt idx="50">
                  <c:v>77340</c:v>
                </c:pt>
                <c:pt idx="51">
                  <c:v>76202</c:v>
                </c:pt>
                <c:pt idx="52">
                  <c:v>75296</c:v>
                </c:pt>
                <c:pt idx="53">
                  <c:v>74195</c:v>
                </c:pt>
                <c:pt idx="54">
                  <c:v>73096</c:v>
                </c:pt>
                <c:pt idx="55">
                  <c:v>71924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EA9-444E-BFB9-1231A11F75AC}"/>
            </c:ext>
          </c:extLst>
        </c:ser>
        <c:ser>
          <c:idx val="6"/>
          <c:order val="4"/>
          <c:tx>
            <c:strRef>
              <c:f>市町人口!$C$218</c:f>
              <c:strCache>
                <c:ptCount val="1"/>
                <c:pt idx="0">
                  <c:v>登米地域</c:v>
                </c:pt>
              </c:strCache>
            </c:strRef>
          </c:tx>
          <c:spPr>
            <a:pattFill prst="wave">
              <a:fgClr>
                <a:srgbClr xmlns:mc="http://schemas.openxmlformats.org/markup-compatibility/2006" xmlns:a14="http://schemas.microsoft.com/office/drawing/2010/main" val="0080C0" mc:Ignorable="a14" a14:legacySpreadsheetColorIndex="3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市町人口!$D$218:$BH$218</c:f>
              <c:numCache>
                <c:formatCode>General</c:formatCode>
                <c:ptCount val="57"/>
                <c:pt idx="0" formatCode="0;&quot;△ &quot;0">
                  <c:v>0</c:v>
                </c:pt>
                <c:pt idx="1">
                  <c:v>121444</c:v>
                </c:pt>
                <c:pt idx="2">
                  <c:v>118164</c:v>
                </c:pt>
                <c:pt idx="3">
                  <c:v>115313</c:v>
                </c:pt>
                <c:pt idx="4">
                  <c:v>113383</c:v>
                </c:pt>
                <c:pt idx="5">
                  <c:v>0</c:v>
                </c:pt>
                <c:pt idx="6">
                  <c:v>116376</c:v>
                </c:pt>
                <c:pt idx="7">
                  <c:v>114753</c:v>
                </c:pt>
                <c:pt idx="8">
                  <c:v>111701</c:v>
                </c:pt>
                <c:pt idx="9">
                  <c:v>108941</c:v>
                </c:pt>
                <c:pt idx="10">
                  <c:v>106017</c:v>
                </c:pt>
                <c:pt idx="11">
                  <c:v>104482</c:v>
                </c:pt>
                <c:pt idx="12">
                  <c:v>102983</c:v>
                </c:pt>
                <c:pt idx="13">
                  <c:v>103830</c:v>
                </c:pt>
                <c:pt idx="14">
                  <c:v>101035</c:v>
                </c:pt>
                <c:pt idx="15">
                  <c:v>100362</c:v>
                </c:pt>
                <c:pt idx="16">
                  <c:v>100153</c:v>
                </c:pt>
                <c:pt idx="17">
                  <c:v>99848</c:v>
                </c:pt>
                <c:pt idx="18">
                  <c:v>99762</c:v>
                </c:pt>
                <c:pt idx="19">
                  <c:v>100091</c:v>
                </c:pt>
                <c:pt idx="20">
                  <c:v>100226</c:v>
                </c:pt>
                <c:pt idx="21">
                  <c:v>100352</c:v>
                </c:pt>
                <c:pt idx="22">
                  <c:v>100369</c:v>
                </c:pt>
                <c:pt idx="23">
                  <c:v>100282</c:v>
                </c:pt>
                <c:pt idx="24">
                  <c:v>100473</c:v>
                </c:pt>
                <c:pt idx="25">
                  <c:v>100418</c:v>
                </c:pt>
                <c:pt idx="26">
                  <c:v>100594</c:v>
                </c:pt>
                <c:pt idx="27">
                  <c:v>100582</c:v>
                </c:pt>
                <c:pt idx="28">
                  <c:v>100394</c:v>
                </c:pt>
                <c:pt idx="29">
                  <c:v>100023</c:v>
                </c:pt>
                <c:pt idx="30">
                  <c:v>99671</c:v>
                </c:pt>
                <c:pt idx="31">
                  <c:v>99562</c:v>
                </c:pt>
                <c:pt idx="32">
                  <c:v>99206</c:v>
                </c:pt>
                <c:pt idx="33">
                  <c:v>98809</c:v>
                </c:pt>
                <c:pt idx="34">
                  <c:v>98394</c:v>
                </c:pt>
                <c:pt idx="35">
                  <c:v>98157</c:v>
                </c:pt>
                <c:pt idx="36">
                  <c:v>97700</c:v>
                </c:pt>
                <c:pt idx="37">
                  <c:v>97214</c:v>
                </c:pt>
                <c:pt idx="38">
                  <c:v>96617</c:v>
                </c:pt>
                <c:pt idx="39">
                  <c:v>95935</c:v>
                </c:pt>
                <c:pt idx="40">
                  <c:v>95221</c:v>
                </c:pt>
                <c:pt idx="41">
                  <c:v>94783</c:v>
                </c:pt>
                <c:pt idx="42">
                  <c:v>93979</c:v>
                </c:pt>
                <c:pt idx="43">
                  <c:v>93033</c:v>
                </c:pt>
                <c:pt idx="44">
                  <c:v>92317</c:v>
                </c:pt>
                <c:pt idx="45">
                  <c:v>91468</c:v>
                </c:pt>
                <c:pt idx="46">
                  <c:v>90633</c:v>
                </c:pt>
                <c:pt idx="47">
                  <c:v>89439</c:v>
                </c:pt>
                <c:pt idx="48">
                  <c:v>88277</c:v>
                </c:pt>
                <c:pt idx="49">
                  <c:v>87087</c:v>
                </c:pt>
                <c:pt idx="50">
                  <c:v>86289</c:v>
                </c:pt>
                <c:pt idx="51">
                  <c:v>85611</c:v>
                </c:pt>
                <c:pt idx="52">
                  <c:v>85304</c:v>
                </c:pt>
                <c:pt idx="53">
                  <c:v>84384</c:v>
                </c:pt>
                <c:pt idx="54">
                  <c:v>83693</c:v>
                </c:pt>
                <c:pt idx="55">
                  <c:v>83019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EA9-444E-BFB9-1231A11F75AC}"/>
            </c:ext>
          </c:extLst>
        </c:ser>
        <c:ser>
          <c:idx val="7"/>
          <c:order val="5"/>
          <c:tx>
            <c:strRef>
              <c:f>市町人口!$C$219</c:f>
              <c:strCache>
                <c:ptCount val="1"/>
                <c:pt idx="0">
                  <c:v>石巻地域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C0C0FF" mc:Ignorable="a14" a14:legacySpreadsheetColorIndex="3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市町人口!$D$219:$BH$219</c:f>
              <c:numCache>
                <c:formatCode>0;"△ "0</c:formatCode>
                <c:ptCount val="57"/>
                <c:pt idx="0">
                  <c:v>0</c:v>
                </c:pt>
                <c:pt idx="1">
                  <c:v>222695</c:v>
                </c:pt>
                <c:pt idx="2">
                  <c:v>221832</c:v>
                </c:pt>
                <c:pt idx="3">
                  <c:v>221049</c:v>
                </c:pt>
                <c:pt idx="4">
                  <c:v>221490</c:v>
                </c:pt>
                <c:pt idx="5">
                  <c:v>0</c:v>
                </c:pt>
                <c:pt idx="6">
                  <c:v>228151</c:v>
                </c:pt>
                <c:pt idx="7">
                  <c:v>226853</c:v>
                </c:pt>
                <c:pt idx="8">
                  <c:v>236584</c:v>
                </c:pt>
                <c:pt idx="9">
                  <c:v>234435</c:v>
                </c:pt>
                <c:pt idx="10">
                  <c:v>234091</c:v>
                </c:pt>
                <c:pt idx="11">
                  <c:v>233187</c:v>
                </c:pt>
                <c:pt idx="12">
                  <c:v>233539</c:v>
                </c:pt>
                <c:pt idx="13">
                  <c:v>233971</c:v>
                </c:pt>
                <c:pt idx="14">
                  <c:v>234326</c:v>
                </c:pt>
                <c:pt idx="15">
                  <c:v>235137</c:v>
                </c:pt>
                <c:pt idx="16">
                  <c:v>236660</c:v>
                </c:pt>
                <c:pt idx="17">
                  <c:v>238004</c:v>
                </c:pt>
                <c:pt idx="18">
                  <c:v>238996</c:v>
                </c:pt>
                <c:pt idx="19">
                  <c:v>240439</c:v>
                </c:pt>
                <c:pt idx="20">
                  <c:v>241383</c:v>
                </c:pt>
                <c:pt idx="21">
                  <c:v>242191</c:v>
                </c:pt>
                <c:pt idx="22">
                  <c:v>243304</c:v>
                </c:pt>
                <c:pt idx="23">
                  <c:v>244199</c:v>
                </c:pt>
                <c:pt idx="24">
                  <c:v>243804</c:v>
                </c:pt>
                <c:pt idx="25">
                  <c:v>243730</c:v>
                </c:pt>
                <c:pt idx="26">
                  <c:v>243572</c:v>
                </c:pt>
                <c:pt idx="27">
                  <c:v>243439</c:v>
                </c:pt>
                <c:pt idx="28">
                  <c:v>242662</c:v>
                </c:pt>
                <c:pt idx="29">
                  <c:v>241485</c:v>
                </c:pt>
                <c:pt idx="30">
                  <c:v>240588</c:v>
                </c:pt>
                <c:pt idx="31">
                  <c:v>239639</c:v>
                </c:pt>
                <c:pt idx="32">
                  <c:v>238869</c:v>
                </c:pt>
                <c:pt idx="33">
                  <c:v>238211</c:v>
                </c:pt>
                <c:pt idx="34">
                  <c:v>237519</c:v>
                </c:pt>
                <c:pt idx="35">
                  <c:v>236536</c:v>
                </c:pt>
                <c:pt idx="36">
                  <c:v>235815</c:v>
                </c:pt>
                <c:pt idx="37">
                  <c:v>235132</c:v>
                </c:pt>
                <c:pt idx="38">
                  <c:v>234215</c:v>
                </c:pt>
                <c:pt idx="39">
                  <c:v>233587</c:v>
                </c:pt>
                <c:pt idx="40">
                  <c:v>232582</c:v>
                </c:pt>
                <c:pt idx="41">
                  <c:v>231213</c:v>
                </c:pt>
                <c:pt idx="42">
                  <c:v>229747</c:v>
                </c:pt>
                <c:pt idx="43">
                  <c:v>228878</c:v>
                </c:pt>
                <c:pt idx="44">
                  <c:v>227122</c:v>
                </c:pt>
                <c:pt idx="45">
                  <c:v>225665</c:v>
                </c:pt>
                <c:pt idx="46">
                  <c:v>224228</c:v>
                </c:pt>
                <c:pt idx="47">
                  <c:v>222832</c:v>
                </c:pt>
                <c:pt idx="48">
                  <c:v>220580</c:v>
                </c:pt>
                <c:pt idx="49">
                  <c:v>219016</c:v>
                </c:pt>
                <c:pt idx="50">
                  <c:v>217163</c:v>
                </c:pt>
                <c:pt idx="51">
                  <c:v>213611</c:v>
                </c:pt>
                <c:pt idx="52">
                  <c:v>200915</c:v>
                </c:pt>
                <c:pt idx="53">
                  <c:v>198749</c:v>
                </c:pt>
                <c:pt idx="54">
                  <c:v>196811</c:v>
                </c:pt>
                <c:pt idx="55">
                  <c:v>195410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EA9-444E-BFB9-1231A11F75AC}"/>
            </c:ext>
          </c:extLst>
        </c:ser>
        <c:ser>
          <c:idx val="8"/>
          <c:order val="6"/>
          <c:tx>
            <c:strRef>
              <c:f>市町人口!$C$220</c:f>
              <c:strCache>
                <c:ptCount val="1"/>
                <c:pt idx="0">
                  <c:v>気仙沼本吉地域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000080" mc:Ignorable="a14" a14:legacySpreadsheetColorIndex="32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市町人口!$D$220:$BH$220</c:f>
              <c:numCache>
                <c:formatCode>General</c:formatCode>
                <c:ptCount val="57"/>
                <c:pt idx="0" formatCode="0;&quot;△ &quot;0">
                  <c:v>0</c:v>
                </c:pt>
                <c:pt idx="1">
                  <c:v>109528</c:v>
                </c:pt>
                <c:pt idx="2">
                  <c:v>110094</c:v>
                </c:pt>
                <c:pt idx="3">
                  <c:v>110473</c:v>
                </c:pt>
                <c:pt idx="4">
                  <c:v>110474</c:v>
                </c:pt>
                <c:pt idx="5">
                  <c:v>0</c:v>
                </c:pt>
                <c:pt idx="6">
                  <c:v>113429</c:v>
                </c:pt>
                <c:pt idx="7">
                  <c:v>113400</c:v>
                </c:pt>
                <c:pt idx="8">
                  <c:v>113421</c:v>
                </c:pt>
                <c:pt idx="9">
                  <c:v>113107</c:v>
                </c:pt>
                <c:pt idx="10">
                  <c:v>112733</c:v>
                </c:pt>
                <c:pt idx="11">
                  <c:v>112834</c:v>
                </c:pt>
                <c:pt idx="12">
                  <c:v>113059</c:v>
                </c:pt>
                <c:pt idx="13">
                  <c:v>113306</c:v>
                </c:pt>
                <c:pt idx="14">
                  <c:v>113382</c:v>
                </c:pt>
                <c:pt idx="15">
                  <c:v>113252</c:v>
                </c:pt>
                <c:pt idx="16">
                  <c:v>113677</c:v>
                </c:pt>
                <c:pt idx="17">
                  <c:v>113942</c:v>
                </c:pt>
                <c:pt idx="18">
                  <c:v>114399</c:v>
                </c:pt>
                <c:pt idx="19">
                  <c:v>115039</c:v>
                </c:pt>
                <c:pt idx="20">
                  <c:v>115384</c:v>
                </c:pt>
                <c:pt idx="21">
                  <c:v>115385</c:v>
                </c:pt>
                <c:pt idx="22">
                  <c:v>115254</c:v>
                </c:pt>
                <c:pt idx="23">
                  <c:v>115075</c:v>
                </c:pt>
                <c:pt idx="24">
                  <c:v>114672</c:v>
                </c:pt>
                <c:pt idx="25">
                  <c:v>114325</c:v>
                </c:pt>
                <c:pt idx="26">
                  <c:v>113583</c:v>
                </c:pt>
                <c:pt idx="27">
                  <c:v>112918</c:v>
                </c:pt>
                <c:pt idx="28">
                  <c:v>112147</c:v>
                </c:pt>
                <c:pt idx="29">
                  <c:v>111506</c:v>
                </c:pt>
                <c:pt idx="30">
                  <c:v>110718</c:v>
                </c:pt>
                <c:pt idx="31">
                  <c:v>109753</c:v>
                </c:pt>
                <c:pt idx="32">
                  <c:v>108697</c:v>
                </c:pt>
                <c:pt idx="33">
                  <c:v>107878</c:v>
                </c:pt>
                <c:pt idx="34">
                  <c:v>107117</c:v>
                </c:pt>
                <c:pt idx="35">
                  <c:v>106375</c:v>
                </c:pt>
                <c:pt idx="36">
                  <c:v>105924</c:v>
                </c:pt>
                <c:pt idx="37">
                  <c:v>105112</c:v>
                </c:pt>
                <c:pt idx="38">
                  <c:v>104421</c:v>
                </c:pt>
                <c:pt idx="39">
                  <c:v>103892</c:v>
                </c:pt>
                <c:pt idx="40">
                  <c:v>103330</c:v>
                </c:pt>
                <c:pt idx="41">
                  <c:v>102601</c:v>
                </c:pt>
                <c:pt idx="42">
                  <c:v>101680</c:v>
                </c:pt>
                <c:pt idx="43">
                  <c:v>100794</c:v>
                </c:pt>
                <c:pt idx="44">
                  <c:v>99945</c:v>
                </c:pt>
                <c:pt idx="45">
                  <c:v>98780</c:v>
                </c:pt>
                <c:pt idx="46">
                  <c:v>97669</c:v>
                </c:pt>
                <c:pt idx="47">
                  <c:v>96323</c:v>
                </c:pt>
                <c:pt idx="48">
                  <c:v>94966</c:v>
                </c:pt>
                <c:pt idx="49">
                  <c:v>93760</c:v>
                </c:pt>
                <c:pt idx="50">
                  <c:v>92741</c:v>
                </c:pt>
                <c:pt idx="51">
                  <c:v>90426</c:v>
                </c:pt>
                <c:pt idx="52">
                  <c:v>84972</c:v>
                </c:pt>
                <c:pt idx="53">
                  <c:v>83479</c:v>
                </c:pt>
                <c:pt idx="54">
                  <c:v>82061</c:v>
                </c:pt>
                <c:pt idx="55">
                  <c:v>80909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EA9-444E-BFB9-1231A11F75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0626176"/>
        <c:axId val="140726272"/>
      </c:barChart>
      <c:catAx>
        <c:axId val="140626176"/>
        <c:scaling>
          <c:orientation val="minMax"/>
        </c:scaling>
        <c:delete val="0"/>
        <c:axPos val="b"/>
        <c:numFmt formatCode="[$-411]m\.d\.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標準明朝"/>
                <a:ea typeface="標準明朝"/>
                <a:cs typeface="標準明朝"/>
              </a:defRPr>
            </a:pPr>
            <a:endParaRPr lang="ja-JP"/>
          </a:p>
        </c:txPr>
        <c:crossAx val="140726272"/>
        <c:crosses val="autoZero"/>
        <c:auto val="0"/>
        <c:lblAlgn val="ctr"/>
        <c:lblOffset val="100"/>
        <c:tickLblSkip val="3"/>
        <c:tickMarkSkip val="1"/>
        <c:noMultiLvlLbl val="0"/>
      </c:catAx>
      <c:valAx>
        <c:axId val="14072627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標準明朝"/>
                <a:ea typeface="標準明朝"/>
                <a:cs typeface="標準明朝"/>
              </a:defRPr>
            </a:pPr>
            <a:endParaRPr lang="ja-JP"/>
          </a:p>
        </c:txPr>
        <c:crossAx val="140626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690159328675466"/>
          <c:y val="0.58916083916083917"/>
          <c:w val="0.47183135558759376"/>
          <c:h val="0.1416083916083915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仙台市人口の割合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(国勢調査又は推計人口)</a:t>
            </a:r>
          </a:p>
        </c:rich>
      </c:tx>
      <c:layout>
        <c:manualLayout>
          <c:xMode val="edge"/>
          <c:yMode val="edge"/>
          <c:x val="0.28146853146853146"/>
          <c:y val="8.7412587412587419E-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3111888111888112"/>
          <c:w val="0.90209790209790208"/>
          <c:h val="0.74300699300699302"/>
        </c:manualLayout>
      </c:layout>
      <c:barChart>
        <c:barDir val="col"/>
        <c:grouping val="percentStacked"/>
        <c:varyColors val="0"/>
        <c:ser>
          <c:idx val="2"/>
          <c:order val="0"/>
          <c:tx>
            <c:strRef>
              <c:f>市町人口!$C$112</c:f>
              <c:strCache>
                <c:ptCount val="1"/>
                <c:pt idx="0">
                  <c:v>仙台市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FFFFC0" mc:Ignorable="a14" a14:legacySpreadsheetColorIndex="2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3175">
              <a:solidFill>
                <a:srgbClr val="336666"/>
              </a:solidFill>
              <a:prstDash val="solid"/>
            </a:ln>
          </c:spPr>
          <c:invertIfNegative val="0"/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市町人口!$D$112:$BH$112</c:f>
              <c:numCache>
                <c:formatCode>General</c:formatCode>
                <c:ptCount val="57"/>
                <c:pt idx="1">
                  <c:v>465674</c:v>
                </c:pt>
                <c:pt idx="2">
                  <c:v>474753</c:v>
                </c:pt>
                <c:pt idx="3">
                  <c:v>487518</c:v>
                </c:pt>
                <c:pt idx="4">
                  <c:v>515667</c:v>
                </c:pt>
                <c:pt idx="6">
                  <c:v>533595</c:v>
                </c:pt>
                <c:pt idx="7">
                  <c:v>546643</c:v>
                </c:pt>
                <c:pt idx="8">
                  <c:v>551539</c:v>
                </c:pt>
                <c:pt idx="9">
                  <c:v>561893</c:v>
                </c:pt>
                <c:pt idx="10">
                  <c:v>573113</c:v>
                </c:pt>
                <c:pt idx="11">
                  <c:v>585900</c:v>
                </c:pt>
                <c:pt idx="12">
                  <c:v>606903</c:v>
                </c:pt>
                <c:pt idx="13">
                  <c:v>602349</c:v>
                </c:pt>
                <c:pt idx="14">
                  <c:v>644469</c:v>
                </c:pt>
                <c:pt idx="15">
                  <c:v>664073</c:v>
                </c:pt>
                <c:pt idx="16">
                  <c:v>680860</c:v>
                </c:pt>
                <c:pt idx="17">
                  <c:v>708888</c:v>
                </c:pt>
                <c:pt idx="18">
                  <c:v>722149</c:v>
                </c:pt>
                <c:pt idx="19">
                  <c:v>740697</c:v>
                </c:pt>
                <c:pt idx="20">
                  <c:v>758027</c:v>
                </c:pt>
                <c:pt idx="21">
                  <c:v>771804</c:v>
                </c:pt>
                <c:pt idx="22">
                  <c:v>785391</c:v>
                </c:pt>
                <c:pt idx="23">
                  <c:v>799070</c:v>
                </c:pt>
                <c:pt idx="24">
                  <c:v>811936</c:v>
                </c:pt>
                <c:pt idx="25">
                  <c:v>825189</c:v>
                </c:pt>
                <c:pt idx="26">
                  <c:v>837663</c:v>
                </c:pt>
                <c:pt idx="27">
                  <c:v>851340</c:v>
                </c:pt>
                <c:pt idx="28">
                  <c:v>865630</c:v>
                </c:pt>
                <c:pt idx="29" formatCode="0">
                  <c:v>878632</c:v>
                </c:pt>
                <c:pt idx="30" formatCode="0">
                  <c:v>889138</c:v>
                </c:pt>
                <c:pt idx="31" formatCode="0">
                  <c:v>898173</c:v>
                </c:pt>
                <c:pt idx="32" formatCode="0">
                  <c:v>909986</c:v>
                </c:pt>
                <c:pt idx="33" formatCode="0">
                  <c:v>919865</c:v>
                </c:pt>
                <c:pt idx="34" formatCode="0">
                  <c:v>928138</c:v>
                </c:pt>
                <c:pt idx="35" formatCode="0">
                  <c:v>936733</c:v>
                </c:pt>
                <c:pt idx="36" formatCode="0">
                  <c:v>946652</c:v>
                </c:pt>
                <c:pt idx="37" formatCode="0">
                  <c:v>957134</c:v>
                </c:pt>
                <c:pt idx="38" formatCode="0">
                  <c:v>965364</c:v>
                </c:pt>
                <c:pt idx="39" formatCode="0">
                  <c:v>971291</c:v>
                </c:pt>
                <c:pt idx="40" formatCode="0">
                  <c:v>975723</c:v>
                </c:pt>
                <c:pt idx="41" formatCode="0">
                  <c:v>981398</c:v>
                </c:pt>
                <c:pt idx="42" formatCode="0">
                  <c:v>986713</c:v>
                </c:pt>
                <c:pt idx="43" formatCode="0">
                  <c:v>991169</c:v>
                </c:pt>
                <c:pt idx="44" formatCode="0;&quot;△ &quot;0">
                  <c:v>994232</c:v>
                </c:pt>
                <c:pt idx="45" formatCode="0;&quot;△ &quot;0">
                  <c:v>997199</c:v>
                </c:pt>
                <c:pt idx="46" formatCode="0;&quot;△ &quot;0">
                  <c:v>998402</c:v>
                </c:pt>
                <c:pt idx="47" formatCode="0;&quot;△ &quot;0">
                  <c:v>1001387</c:v>
                </c:pt>
                <c:pt idx="48" formatCode="0;&quot;△ &quot;0">
                  <c:v>1003733</c:v>
                </c:pt>
                <c:pt idx="49" formatCode="0;&quot;△ &quot;0">
                  <c:v>1006522</c:v>
                </c:pt>
                <c:pt idx="50" formatCode="0;&quot;△ &quot;0">
                  <c:v>1010256</c:v>
                </c:pt>
                <c:pt idx="51" formatCode="0;&quot;△ &quot;0">
                  <c:v>1011592</c:v>
                </c:pt>
                <c:pt idx="52" formatCode="0;&quot;△ &quot;0">
                  <c:v>1020241</c:v>
                </c:pt>
                <c:pt idx="53" formatCode="0;&quot;△ &quot;0">
                  <c:v>1029600</c:v>
                </c:pt>
                <c:pt idx="54" formatCode="0;&quot;△ &quot;0">
                  <c:v>1036869</c:v>
                </c:pt>
                <c:pt idx="55" formatCode="0;&quot;△ &quot;0">
                  <c:v>1040246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0A-4B83-95CD-DC0730F0D313}"/>
            </c:ext>
          </c:extLst>
        </c:ser>
        <c:ser>
          <c:idx val="3"/>
          <c:order val="1"/>
          <c:tx>
            <c:strRef>
              <c:f>市町人口!$C$222</c:f>
              <c:strCache>
                <c:ptCount val="1"/>
                <c:pt idx="0">
                  <c:v>仙台市以外の人口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A0E0E0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市町人口!$D$103:$BH$103</c:f>
              <c:numCache>
                <c:formatCode>[$-411]m\.d\.ge</c:formatCode>
                <c:ptCount val="57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28215</c:v>
                </c:pt>
                <c:pt idx="18">
                  <c:v>28580</c:v>
                </c:pt>
                <c:pt idx="19">
                  <c:v>28945</c:v>
                </c:pt>
                <c:pt idx="20">
                  <c:v>29311</c:v>
                </c:pt>
                <c:pt idx="21">
                  <c:v>29676</c:v>
                </c:pt>
                <c:pt idx="22">
                  <c:v>30041</c:v>
                </c:pt>
                <c:pt idx="23">
                  <c:v>30406</c:v>
                </c:pt>
                <c:pt idx="24">
                  <c:v>30772</c:v>
                </c:pt>
                <c:pt idx="25">
                  <c:v>31137</c:v>
                </c:pt>
                <c:pt idx="26">
                  <c:v>31502</c:v>
                </c:pt>
                <c:pt idx="27">
                  <c:v>31867</c:v>
                </c:pt>
                <c:pt idx="28">
                  <c:v>32233</c:v>
                </c:pt>
                <c:pt idx="29">
                  <c:v>32598</c:v>
                </c:pt>
                <c:pt idx="30">
                  <c:v>32963</c:v>
                </c:pt>
                <c:pt idx="31">
                  <c:v>33328</c:v>
                </c:pt>
                <c:pt idx="32">
                  <c:v>33694</c:v>
                </c:pt>
                <c:pt idx="33">
                  <c:v>34059</c:v>
                </c:pt>
                <c:pt idx="34">
                  <c:v>34424</c:v>
                </c:pt>
                <c:pt idx="35">
                  <c:v>34789</c:v>
                </c:pt>
                <c:pt idx="36">
                  <c:v>35155</c:v>
                </c:pt>
                <c:pt idx="37">
                  <c:v>35520</c:v>
                </c:pt>
                <c:pt idx="38">
                  <c:v>35885</c:v>
                </c:pt>
                <c:pt idx="39">
                  <c:v>36250</c:v>
                </c:pt>
                <c:pt idx="40">
                  <c:v>36616</c:v>
                </c:pt>
                <c:pt idx="41">
                  <c:v>36981</c:v>
                </c:pt>
                <c:pt idx="42">
                  <c:v>37346</c:v>
                </c:pt>
                <c:pt idx="43">
                  <c:v>37711</c:v>
                </c:pt>
                <c:pt idx="44">
                  <c:v>38077</c:v>
                </c:pt>
                <c:pt idx="45">
                  <c:v>38442</c:v>
                </c:pt>
                <c:pt idx="46">
                  <c:v>38807</c:v>
                </c:pt>
                <c:pt idx="47">
                  <c:v>39172</c:v>
                </c:pt>
                <c:pt idx="48">
                  <c:v>39538</c:v>
                </c:pt>
                <c:pt idx="49">
                  <c:v>39903</c:v>
                </c:pt>
                <c:pt idx="50">
                  <c:v>40268</c:v>
                </c:pt>
                <c:pt idx="51">
                  <c:v>40633</c:v>
                </c:pt>
                <c:pt idx="52">
                  <c:v>40999</c:v>
                </c:pt>
                <c:pt idx="53">
                  <c:v>41364</c:v>
                </c:pt>
                <c:pt idx="54">
                  <c:v>41729</c:v>
                </c:pt>
                <c:pt idx="55">
                  <c:v>42094</c:v>
                </c:pt>
                <c:pt idx="56">
                  <c:v>42460</c:v>
                </c:pt>
              </c:numCache>
            </c:numRef>
          </c:cat>
          <c:val>
            <c:numRef>
              <c:f>市町人口!$D$222:$BH$222</c:f>
              <c:numCache>
                <c:formatCode>0;"△ "0</c:formatCode>
                <c:ptCount val="57"/>
                <c:pt idx="0">
                  <c:v>0</c:v>
                </c:pt>
                <c:pt idx="1">
                  <c:v>1273844</c:v>
                </c:pt>
                <c:pt idx="2">
                  <c:v>1260127</c:v>
                </c:pt>
                <c:pt idx="3">
                  <c:v>1240268</c:v>
                </c:pt>
                <c:pt idx="4">
                  <c:v>1233143</c:v>
                </c:pt>
                <c:pt idx="5">
                  <c:v>0</c:v>
                </c:pt>
                <c:pt idx="6">
                  <c:v>1272184</c:v>
                </c:pt>
                <c:pt idx="7">
                  <c:v>1265588</c:v>
                </c:pt>
                <c:pt idx="8">
                  <c:v>1263451</c:v>
                </c:pt>
                <c:pt idx="9">
                  <c:v>1258053</c:v>
                </c:pt>
                <c:pt idx="10">
                  <c:v>1247310</c:v>
                </c:pt>
                <c:pt idx="11">
                  <c:v>1244157</c:v>
                </c:pt>
                <c:pt idx="12">
                  <c:v>1242563</c:v>
                </c:pt>
                <c:pt idx="13">
                  <c:v>1249421</c:v>
                </c:pt>
                <c:pt idx="14">
                  <c:v>1247322</c:v>
                </c:pt>
                <c:pt idx="15">
                  <c:v>1255377</c:v>
                </c:pt>
                <c:pt idx="16">
                  <c:v>1264306</c:v>
                </c:pt>
                <c:pt idx="17">
                  <c:v>1273362</c:v>
                </c:pt>
                <c:pt idx="18">
                  <c:v>1281392</c:v>
                </c:pt>
                <c:pt idx="19">
                  <c:v>1290854</c:v>
                </c:pt>
                <c:pt idx="20">
                  <c:v>1297263</c:v>
                </c:pt>
                <c:pt idx="21">
                  <c:v>1303332</c:v>
                </c:pt>
                <c:pt idx="22">
                  <c:v>1310818</c:v>
                </c:pt>
                <c:pt idx="23">
                  <c:v>1316967</c:v>
                </c:pt>
                <c:pt idx="24">
                  <c:v>1319708</c:v>
                </c:pt>
                <c:pt idx="25">
                  <c:v>1323311</c:v>
                </c:pt>
                <c:pt idx="26">
                  <c:v>1325977</c:v>
                </c:pt>
                <c:pt idx="27">
                  <c:v>1328557</c:v>
                </c:pt>
                <c:pt idx="28">
                  <c:v>1329982</c:v>
                </c:pt>
                <c:pt idx="29">
                  <c:v>1331854</c:v>
                </c:pt>
                <c:pt idx="30">
                  <c:v>1335663</c:v>
                </c:pt>
                <c:pt idx="31">
                  <c:v>1342216</c:v>
                </c:pt>
                <c:pt idx="32">
                  <c:v>1347272</c:v>
                </c:pt>
                <c:pt idx="33">
                  <c:v>1352897</c:v>
                </c:pt>
                <c:pt idx="34">
                  <c:v>1358713</c:v>
                </c:pt>
                <c:pt idx="35">
                  <c:v>1362664</c:v>
                </c:pt>
                <c:pt idx="36">
                  <c:v>1364920</c:v>
                </c:pt>
                <c:pt idx="37">
                  <c:v>1366932</c:v>
                </c:pt>
                <c:pt idx="38">
                  <c:v>1367970</c:v>
                </c:pt>
                <c:pt idx="39">
                  <c:v>1368854</c:v>
                </c:pt>
                <c:pt idx="40">
                  <c:v>1368129</c:v>
                </c:pt>
                <c:pt idx="41">
                  <c:v>1365768</c:v>
                </c:pt>
                <c:pt idx="42">
                  <c:v>1361752</c:v>
                </c:pt>
                <c:pt idx="43">
                  <c:v>1358893</c:v>
                </c:pt>
                <c:pt idx="44">
                  <c:v>1355794</c:v>
                </c:pt>
                <c:pt idx="45">
                  <c:v>1350771</c:v>
                </c:pt>
                <c:pt idx="46">
                  <c:v>1346167</c:v>
                </c:pt>
                <c:pt idx="47">
                  <c:v>1339098</c:v>
                </c:pt>
                <c:pt idx="48">
                  <c:v>1331141</c:v>
                </c:pt>
                <c:pt idx="49">
                  <c:v>1324376</c:v>
                </c:pt>
                <c:pt idx="50">
                  <c:v>1319088</c:v>
                </c:pt>
                <c:pt idx="51">
                  <c:v>1307364</c:v>
                </c:pt>
                <c:pt idx="52">
                  <c:v>1282465</c:v>
                </c:pt>
                <c:pt idx="53">
                  <c:v>1275289</c:v>
                </c:pt>
                <c:pt idx="54">
                  <c:v>1270616</c:v>
                </c:pt>
                <c:pt idx="55">
                  <c:v>1265198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0A-4B83-95CD-DC0730F0D3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0743040"/>
        <c:axId val="140744576"/>
      </c:barChart>
      <c:catAx>
        <c:axId val="140743040"/>
        <c:scaling>
          <c:orientation val="minMax"/>
        </c:scaling>
        <c:delete val="0"/>
        <c:axPos val="b"/>
        <c:numFmt formatCode="[$-411]m\.d\.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標準明朝"/>
                <a:ea typeface="標準明朝"/>
                <a:cs typeface="標準明朝"/>
              </a:defRPr>
            </a:pPr>
            <a:endParaRPr lang="ja-JP"/>
          </a:p>
        </c:txPr>
        <c:crossAx val="140744576"/>
        <c:crosses val="autoZero"/>
        <c:auto val="0"/>
        <c:lblAlgn val="ctr"/>
        <c:lblOffset val="100"/>
        <c:tickLblSkip val="3"/>
        <c:tickMarkSkip val="1"/>
        <c:noMultiLvlLbl val="0"/>
      </c:catAx>
      <c:valAx>
        <c:axId val="14074457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.0;&quot;△ &quot;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標準明朝"/>
                <a:ea typeface="標準明朝"/>
                <a:cs typeface="標準明朝"/>
              </a:defRPr>
            </a:pPr>
            <a:endParaRPr lang="ja-JP"/>
          </a:p>
        </c:txPr>
        <c:crossAx val="140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4020979020979021"/>
          <c:y val="0.3111888111888112"/>
          <c:w val="0.23776223776223782"/>
          <c:h val="5.069930069930067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hyperlink" Target="http://www.kmdmyg.info/" TargetMode="Externa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38100</xdr:rowOff>
    </xdr:from>
    <xdr:to>
      <xdr:col>11</xdr:col>
      <xdr:colOff>371475</xdr:colOff>
      <xdr:row>51</xdr:row>
      <xdr:rowOff>47625</xdr:rowOff>
    </xdr:to>
    <xdr:graphicFrame macro="">
      <xdr:nvGraphicFramePr>
        <xdr:cNvPr id="1073" name="グラフ 1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371475</xdr:colOff>
      <xdr:row>1</xdr:row>
      <xdr:rowOff>38100</xdr:rowOff>
    </xdr:from>
    <xdr:to>
      <xdr:col>23</xdr:col>
      <xdr:colOff>161925</xdr:colOff>
      <xdr:row>51</xdr:row>
      <xdr:rowOff>28575</xdr:rowOff>
    </xdr:to>
    <xdr:graphicFrame macro="">
      <xdr:nvGraphicFramePr>
        <xdr:cNvPr id="1074" name="グラフ 2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152400</xdr:colOff>
      <xdr:row>1</xdr:row>
      <xdr:rowOff>28575</xdr:rowOff>
    </xdr:from>
    <xdr:to>
      <xdr:col>34</xdr:col>
      <xdr:colOff>428625</xdr:colOff>
      <xdr:row>51</xdr:row>
      <xdr:rowOff>38100</xdr:rowOff>
    </xdr:to>
    <xdr:graphicFrame macro="">
      <xdr:nvGraphicFramePr>
        <xdr:cNvPr id="1075" name="グラフ 3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447675</xdr:colOff>
      <xdr:row>1</xdr:row>
      <xdr:rowOff>38100</xdr:rowOff>
    </xdr:from>
    <xdr:to>
      <xdr:col>46</xdr:col>
      <xdr:colOff>238125</xdr:colOff>
      <xdr:row>51</xdr:row>
      <xdr:rowOff>38100</xdr:rowOff>
    </xdr:to>
    <xdr:graphicFrame macro="">
      <xdr:nvGraphicFramePr>
        <xdr:cNvPr id="1076" name="グラフ 4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46</xdr:col>
      <xdr:colOff>238125</xdr:colOff>
      <xdr:row>1</xdr:row>
      <xdr:rowOff>38100</xdr:rowOff>
    </xdr:from>
    <xdr:to>
      <xdr:col>58</xdr:col>
      <xdr:colOff>431800</xdr:colOff>
      <xdr:row>51</xdr:row>
      <xdr:rowOff>19050</xdr:rowOff>
    </xdr:to>
    <xdr:graphicFrame macro="">
      <xdr:nvGraphicFramePr>
        <xdr:cNvPr id="1077" name="グラフ 5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51</xdr:row>
      <xdr:rowOff>28575</xdr:rowOff>
    </xdr:from>
    <xdr:to>
      <xdr:col>11</xdr:col>
      <xdr:colOff>371475</xdr:colOff>
      <xdr:row>98</xdr:row>
      <xdr:rowOff>95250</xdr:rowOff>
    </xdr:to>
    <xdr:graphicFrame macro="">
      <xdr:nvGraphicFramePr>
        <xdr:cNvPr id="1078" name="グラフ 6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371475</xdr:colOff>
      <xdr:row>51</xdr:row>
      <xdr:rowOff>28575</xdr:rowOff>
    </xdr:from>
    <xdr:to>
      <xdr:col>23</xdr:col>
      <xdr:colOff>152400</xdr:colOff>
      <xdr:row>98</xdr:row>
      <xdr:rowOff>104775</xdr:rowOff>
    </xdr:to>
    <xdr:graphicFrame macro="">
      <xdr:nvGraphicFramePr>
        <xdr:cNvPr id="1079" name="グラフ 7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34</xdr:col>
      <xdr:colOff>447675</xdr:colOff>
      <xdr:row>51</xdr:row>
      <xdr:rowOff>28575</xdr:rowOff>
    </xdr:from>
    <xdr:to>
      <xdr:col>46</xdr:col>
      <xdr:colOff>257175</xdr:colOff>
      <xdr:row>98</xdr:row>
      <xdr:rowOff>104775</xdr:rowOff>
    </xdr:to>
    <xdr:graphicFrame macro="">
      <xdr:nvGraphicFramePr>
        <xdr:cNvPr id="1080" name="グラフ 8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23</xdr:col>
      <xdr:colOff>142875</xdr:colOff>
      <xdr:row>51</xdr:row>
      <xdr:rowOff>28575</xdr:rowOff>
    </xdr:from>
    <xdr:to>
      <xdr:col>34</xdr:col>
      <xdr:colOff>457200</xdr:colOff>
      <xdr:row>98</xdr:row>
      <xdr:rowOff>104775</xdr:rowOff>
    </xdr:to>
    <xdr:graphicFrame macro="">
      <xdr:nvGraphicFramePr>
        <xdr:cNvPr id="1081" name="グラフ 1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46</xdr:col>
      <xdr:colOff>257175</xdr:colOff>
      <xdr:row>51</xdr:row>
      <xdr:rowOff>0</xdr:rowOff>
    </xdr:from>
    <xdr:to>
      <xdr:col>58</xdr:col>
      <xdr:colOff>444500</xdr:colOff>
      <xdr:row>98</xdr:row>
      <xdr:rowOff>85725</xdr:rowOff>
    </xdr:to>
    <xdr:graphicFrame macro="">
      <xdr:nvGraphicFramePr>
        <xdr:cNvPr id="1082" name="グラフ 11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8</xdr:col>
      <xdr:colOff>428625</xdr:colOff>
      <xdr:row>100</xdr:row>
      <xdr:rowOff>0</xdr:rowOff>
    </xdr:from>
    <xdr:to>
      <xdr:col>40</xdr:col>
      <xdr:colOff>104775</xdr:colOff>
      <xdr:row>101</xdr:row>
      <xdr:rowOff>142875</xdr:rowOff>
    </xdr:to>
    <xdr:sp macro="" textlink="">
      <xdr:nvSpPr>
        <xdr:cNvPr id="1054" name="AutoShape 3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>
          <a:spLocks noChangeArrowheads="1"/>
        </xdr:cNvSpPr>
      </xdr:nvSpPr>
      <xdr:spPr bwMode="auto">
        <a:xfrm>
          <a:off x="3810000" y="0"/>
          <a:ext cx="14611350" cy="361950"/>
        </a:xfrm>
        <a:prstGeom prst="roundRect">
          <a:avLst>
            <a:gd name="adj" fmla="val 16667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80" mc:Ignorable="a14" a14:legacySpreadsheetColorIndex="1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「住民登録人口移動報告年報」(S27年の住民登録をベースにした住民基本台帳人口｡住民基本台帳法(S42法律81号)に基づく人口で、｢本県の人口動態(住民基本台帳にもとづく人口移動調査年報)｣(S51～)､｢宮城県の人口動態(住民基本台帳にもとづく人口移動調査年報)｣(H8～)で公表)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上表に最新の市区町村区分で合併前に遡って表示､下表に合併に伴い消滅した旧市町村の統計値を表示｡薄緑のセルは計算式記入｡</a:t>
          </a:r>
        </a:p>
      </xdr:txBody>
    </xdr:sp>
    <xdr:clientData/>
  </xdr:twoCellAnchor>
  <xdr:twoCellAnchor>
    <xdr:from>
      <xdr:col>10</xdr:col>
      <xdr:colOff>0</xdr:colOff>
      <xdr:row>109</xdr:row>
      <xdr:rowOff>28575</xdr:rowOff>
    </xdr:from>
    <xdr:to>
      <xdr:col>34</xdr:col>
      <xdr:colOff>247650</xdr:colOff>
      <xdr:row>109</xdr:row>
      <xdr:rowOff>247650</xdr:rowOff>
    </xdr:to>
    <xdr:sp macro="" textlink="">
      <xdr:nvSpPr>
        <xdr:cNvPr id="1056" name="AutoShape 32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>
          <a:spLocks noChangeArrowheads="1"/>
        </xdr:cNvSpPr>
      </xdr:nvSpPr>
      <xdr:spPr bwMode="auto">
        <a:xfrm>
          <a:off x="4314825" y="1285875"/>
          <a:ext cx="11449050" cy="219075"/>
        </a:xfrm>
        <a:prstGeom prst="roundRect">
          <a:avLst>
            <a:gd name="adj" fmla="val 16667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S42.3.23稲井町石巻市に編入　　　　　　　　　　　　　　　　　　　　　　　　　　　　　　　　　　　　　　　　　　　　　　　　　　　　　　　　　　　　　　　　　　　　　　　　　　　　　　S62.11.1宮城町仙台市編入　　S63.3.1泉市･秋保町仙台市編入　　H1.4.1仙台市政令市に　</a:t>
          </a:r>
          <a:r>
            <a:rPr lang="ja-JP" altLang="en-US" sz="9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　</a:t>
          </a:r>
        </a:p>
      </xdr:txBody>
    </xdr:sp>
    <xdr:clientData/>
  </xdr:twoCellAnchor>
  <xdr:twoCellAnchor>
    <xdr:from>
      <xdr:col>38</xdr:col>
      <xdr:colOff>161925</xdr:colOff>
      <xdr:row>107</xdr:row>
      <xdr:rowOff>85725</xdr:rowOff>
    </xdr:from>
    <xdr:to>
      <xdr:col>63</xdr:col>
      <xdr:colOff>133350</xdr:colOff>
      <xdr:row>110</xdr:row>
      <xdr:rowOff>266700</xdr:rowOff>
    </xdr:to>
    <xdr:sp macro="" textlink="">
      <xdr:nvSpPr>
        <xdr:cNvPr id="1057" name="AutoShape 33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>
          <a:spLocks noChangeArrowheads="1"/>
        </xdr:cNvSpPr>
      </xdr:nvSpPr>
      <xdr:spPr bwMode="auto">
        <a:xfrm>
          <a:off x="17545050" y="1114425"/>
          <a:ext cx="10877550" cy="685800"/>
        </a:xfrm>
        <a:prstGeom prst="roundRect">
          <a:avLst>
            <a:gd name="adj" fmla="val 16667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H15.4.1加美町/中新田+小野田+宮崎　　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　　　　　　　　　　　　　　　　　　　　　　　　　　H17.4.1/栗原市/旧栗原郡10町  東松島市/矢本町+鳴瀬町　登米市/旧登米郡8町+本吉郡津山町　石巻市/石巻市+旧桃生郡+牡鹿郡(女川以外)　　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　　　　　　　　　　　　　　　　　　　　　　　　　　　　　　　　　　　　　　H17.10.1/南三陸町/志津川町+歌津町　　H18.1.1/美里町/小牛田町+南郷町　　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　　　　　　　　　　　　　　　　　　　　　　　　　　　　　　　　　　　　　　　　　　　　　　　　　　　　　　　　　　　　　　　　　　　　　　　　　　　　　　　H18.3.31/大崎市/古川+松山+三本木+鹿島台+岩出山+鳴子+田尻　気仙沼市/気仙沼市+唐桑町</a:t>
          </a:r>
        </a:p>
      </xdr:txBody>
    </xdr:sp>
    <xdr:clientData/>
  </xdr:twoCellAnchor>
  <xdr:twoCellAnchor>
    <xdr:from>
      <xdr:col>43</xdr:col>
      <xdr:colOff>200025</xdr:colOff>
      <xdr:row>100</xdr:row>
      <xdr:rowOff>0</xdr:rowOff>
    </xdr:from>
    <xdr:to>
      <xdr:col>45</xdr:col>
      <xdr:colOff>342900</xdr:colOff>
      <xdr:row>100</xdr:row>
      <xdr:rowOff>161925</xdr:rowOff>
    </xdr:to>
    <xdr:sp macro="" textlink="">
      <xdr:nvSpPr>
        <xdr:cNvPr id="1058" name="AutoShape 34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 noChangeArrowheads="1"/>
        </xdr:cNvSpPr>
      </xdr:nvSpPr>
      <xdr:spPr bwMode="auto">
        <a:xfrm>
          <a:off x="19916775" y="0"/>
          <a:ext cx="1076325" cy="161925"/>
        </a:xfrm>
        <a:prstGeom prst="roundRect">
          <a:avLst>
            <a:gd name="adj" fmla="val 16667"/>
          </a:avLst>
        </a:prstGeom>
        <a:solidFill>
          <a:srgbClr val="FFFFFF"/>
        </a:solidFill>
        <a:ln w="317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rPr>
            <a:t>提供：kmdみやぎ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pref.miyagi.jp/toukei/toukeidata/zinkou/jinkou/juki_tsuki/juki_tsuki.htm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pref.miyagi.jp/sichouson/gyou1/zyuukinenpou/index.htm" TargetMode="External"/><Relationship Id="rId1" Type="http://schemas.openxmlformats.org/officeDocument/2006/relationships/hyperlink" Target="..\Index.ht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pref.miyagi.jp/toukei/toukeidata/zinkou/jinkou/juki_tsuki/juki_tsuki.htm" TargetMode="External"/><Relationship Id="rId4" Type="http://schemas.openxmlformats.org/officeDocument/2006/relationships/hyperlink" Target="http://www.pref.miyagi.jp/sichouson/gyou1/zyuukinenpou/index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O229"/>
  <sheetViews>
    <sheetView tabSelected="1" zoomScale="75" zoomScaleNormal="75" workbookViewId="0">
      <selection sqref="A1:XFD1"/>
    </sheetView>
  </sheetViews>
  <sheetFormatPr defaultColWidth="6.125" defaultRowHeight="9.6" customHeight="1" x14ac:dyDescent="0.2"/>
  <cols>
    <col min="1" max="1" width="2.125" style="2" customWidth="1"/>
    <col min="2" max="2" width="6" style="2" customWidth="1"/>
    <col min="3" max="3" width="7.75" style="13" customWidth="1"/>
    <col min="4" max="60" width="6.125" style="2" customWidth="1"/>
    <col min="61" max="61" width="11" style="2" customWidth="1"/>
    <col min="62" max="62" width="3.625" style="2" customWidth="1"/>
    <col min="63" max="63" width="6" style="2" customWidth="1"/>
    <col min="64" max="65" width="6.125" style="2" customWidth="1"/>
    <col min="66" max="66" width="2.375" style="2" customWidth="1"/>
    <col min="67" max="67" width="6.125" style="2" customWidth="1"/>
    <col min="68" max="69" width="6.125" style="3" customWidth="1"/>
    <col min="70" max="70" width="2.375" style="3" customWidth="1"/>
    <col min="71" max="73" width="6.125" style="2" customWidth="1"/>
    <col min="74" max="74" width="2" style="2" customWidth="1"/>
    <col min="75" max="77" width="6.625" style="4" customWidth="1"/>
    <col min="78" max="78" width="6.125" style="4" customWidth="1"/>
    <col min="79" max="79" width="2.625" style="2" customWidth="1"/>
    <col min="80" max="83" width="6.125" style="2" customWidth="1"/>
    <col min="84" max="84" width="2.25" style="2" customWidth="1"/>
    <col min="85" max="85" width="6.875" style="5" customWidth="1"/>
    <col min="86" max="86" width="7.125" style="4" customWidth="1"/>
    <col min="87" max="89" width="6.125" style="4" customWidth="1"/>
    <col min="90" max="90" width="2" style="2" customWidth="1"/>
    <col min="91" max="91" width="6.125" style="2" customWidth="1"/>
    <col min="92" max="16384" width="6.125" style="2"/>
  </cols>
  <sheetData>
    <row r="2" spans="66:66" ht="9.6" customHeight="1" x14ac:dyDescent="0.2">
      <c r="BN2" s="10"/>
    </row>
    <row r="3" spans="66:66" ht="9.6" customHeight="1" x14ac:dyDescent="0.2">
      <c r="BN3" s="10"/>
    </row>
    <row r="4" spans="66:66" ht="9.6" customHeight="1" x14ac:dyDescent="0.2">
      <c r="BN4" s="10"/>
    </row>
    <row r="5" spans="66:66" ht="9.6" customHeight="1" x14ac:dyDescent="0.2">
      <c r="BN5" s="10"/>
    </row>
    <row r="6" spans="66:66" ht="9.6" customHeight="1" x14ac:dyDescent="0.2">
      <c r="BN6" s="10"/>
    </row>
    <row r="7" spans="66:66" ht="9.6" customHeight="1" x14ac:dyDescent="0.2">
      <c r="BN7" s="10"/>
    </row>
    <row r="8" spans="66:66" ht="9.6" customHeight="1" x14ac:dyDescent="0.2">
      <c r="BN8" s="10"/>
    </row>
    <row r="9" spans="66:66" ht="9.6" customHeight="1" x14ac:dyDescent="0.2">
      <c r="BN9" s="10"/>
    </row>
    <row r="10" spans="66:66" ht="9.6" customHeight="1" x14ac:dyDescent="0.2">
      <c r="BN10" s="10"/>
    </row>
    <row r="11" spans="66:66" ht="9.6" customHeight="1" x14ac:dyDescent="0.2">
      <c r="BN11" s="10"/>
    </row>
    <row r="12" spans="66:66" ht="9.6" customHeight="1" x14ac:dyDescent="0.2">
      <c r="BN12" s="10"/>
    </row>
    <row r="13" spans="66:66" ht="9.6" customHeight="1" x14ac:dyDescent="0.2">
      <c r="BN13" s="10"/>
    </row>
    <row r="14" spans="66:66" ht="9.6" customHeight="1" x14ac:dyDescent="0.2">
      <c r="BN14" s="10"/>
    </row>
    <row r="15" spans="66:66" ht="9.6" customHeight="1" x14ac:dyDescent="0.2">
      <c r="BN15" s="10"/>
    </row>
    <row r="101" spans="2:93" ht="17.25" customHeight="1" x14ac:dyDescent="0.2">
      <c r="B101" s="115" t="s">
        <v>245</v>
      </c>
      <c r="C101" s="19"/>
      <c r="D101" s="1"/>
      <c r="E101" s="1"/>
      <c r="G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4"/>
      <c r="AK101" s="15"/>
      <c r="AL101" s="15"/>
      <c r="AM101" s="15"/>
      <c r="AN101" s="15"/>
      <c r="AO101" s="15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I101" s="1"/>
      <c r="BJ101" s="1"/>
      <c r="BK101" s="1"/>
      <c r="BL101" s="1"/>
      <c r="BM101" s="1"/>
      <c r="BN101" s="1"/>
      <c r="BO101" s="1"/>
      <c r="BS101" s="1"/>
      <c r="BT101" s="1"/>
      <c r="BU101" s="1"/>
      <c r="BV101" s="1"/>
      <c r="BW101" s="85" t="s">
        <v>88</v>
      </c>
      <c r="BY101" s="5"/>
      <c r="CA101" s="4"/>
      <c r="CB101" s="1"/>
      <c r="CC101" s="1"/>
      <c r="CD101" s="1"/>
      <c r="CE101" s="1"/>
      <c r="CG101" s="86" t="s">
        <v>89</v>
      </c>
      <c r="CH101" s="85" t="s">
        <v>88</v>
      </c>
      <c r="CJ101" s="5"/>
      <c r="CM101" s="1"/>
    </row>
    <row r="102" spans="2:93" s="6" customFormat="1" ht="12.75" customHeight="1" x14ac:dyDescent="0.2">
      <c r="C102" s="162" t="s">
        <v>248</v>
      </c>
      <c r="D102" s="9"/>
      <c r="E102" s="7"/>
      <c r="F102" s="162" t="s">
        <v>247</v>
      </c>
      <c r="G102" s="7"/>
      <c r="H102" s="127"/>
      <c r="I102" s="9"/>
      <c r="J102" s="7"/>
      <c r="K102" s="7"/>
      <c r="L102" s="7"/>
      <c r="M102" s="7"/>
      <c r="N102" s="9"/>
      <c r="O102" s="8"/>
      <c r="P102" s="8"/>
      <c r="Q102" s="7"/>
      <c r="R102" s="7"/>
      <c r="S102" s="9"/>
      <c r="T102" s="7"/>
      <c r="U102" s="7"/>
      <c r="V102" s="7"/>
      <c r="W102" s="7"/>
      <c r="X102" s="9"/>
      <c r="Y102" s="7"/>
      <c r="AA102" s="7"/>
      <c r="AB102" s="7"/>
      <c r="AC102" s="9"/>
      <c r="AD102" s="7"/>
      <c r="AE102" s="7"/>
      <c r="AF102" s="8"/>
      <c r="AG102" s="7"/>
      <c r="AH102" s="9"/>
      <c r="AI102" s="7"/>
      <c r="AJ102" s="7"/>
      <c r="AK102" s="7"/>
      <c r="AL102" s="7"/>
      <c r="AM102" s="9"/>
      <c r="AN102" s="7"/>
      <c r="AO102" s="7"/>
      <c r="AP102" s="7"/>
      <c r="AQ102" s="7"/>
      <c r="AR102" s="9"/>
      <c r="AS102" s="7"/>
      <c r="AT102" s="7"/>
      <c r="AU102" s="7"/>
      <c r="AV102" s="7"/>
      <c r="AW102" s="162" t="s">
        <v>248</v>
      </c>
      <c r="AX102" s="9"/>
      <c r="AY102" s="7"/>
      <c r="BA102" s="162" t="s">
        <v>247</v>
      </c>
      <c r="BB102" s="7"/>
      <c r="BC102" s="127"/>
      <c r="BD102" s="7"/>
      <c r="BE102" s="9"/>
      <c r="BF102" s="9"/>
      <c r="BG102" s="9"/>
      <c r="BH102" s="9"/>
      <c r="BO102" s="84"/>
      <c r="BP102" s="22"/>
      <c r="BQ102" s="22"/>
      <c r="BR102" s="22"/>
      <c r="BS102" s="8"/>
      <c r="BT102" s="8"/>
      <c r="BU102" s="8"/>
      <c r="BV102" s="8"/>
      <c r="BW102" s="23"/>
      <c r="BX102" s="12"/>
      <c r="BY102" s="24"/>
      <c r="BZ102" s="25"/>
      <c r="CB102" s="8"/>
      <c r="CC102" s="8"/>
      <c r="CD102" s="8"/>
      <c r="CE102" s="8"/>
      <c r="CG102" s="26"/>
      <c r="CH102" s="23"/>
      <c r="CI102" s="12"/>
      <c r="CJ102" s="24"/>
      <c r="CK102" s="25"/>
      <c r="CM102" s="8"/>
    </row>
    <row r="103" spans="2:93" s="160" customFormat="1" ht="12.75" customHeight="1" x14ac:dyDescent="0.2">
      <c r="B103" s="142" t="s">
        <v>242</v>
      </c>
      <c r="C103" s="143" t="s">
        <v>134</v>
      </c>
      <c r="D103" s="144">
        <v>22006</v>
      </c>
      <c r="E103" s="144">
        <v>22371</v>
      </c>
      <c r="F103" s="144">
        <v>22736</v>
      </c>
      <c r="G103" s="144">
        <v>23101</v>
      </c>
      <c r="H103" s="144">
        <v>23467</v>
      </c>
      <c r="I103" s="144">
        <v>23832</v>
      </c>
      <c r="J103" s="144">
        <v>24197</v>
      </c>
      <c r="K103" s="144">
        <v>24562</v>
      </c>
      <c r="L103" s="144">
        <v>24928</v>
      </c>
      <c r="M103" s="144">
        <v>25293</v>
      </c>
      <c r="N103" s="144">
        <v>25658</v>
      </c>
      <c r="O103" s="144">
        <v>26023</v>
      </c>
      <c r="P103" s="144">
        <v>26389</v>
      </c>
      <c r="Q103" s="144">
        <v>26754</v>
      </c>
      <c r="R103" s="144">
        <v>27119</v>
      </c>
      <c r="S103" s="144">
        <v>27484</v>
      </c>
      <c r="T103" s="144">
        <v>27850</v>
      </c>
      <c r="U103" s="144">
        <v>28215</v>
      </c>
      <c r="V103" s="144">
        <v>28580</v>
      </c>
      <c r="W103" s="144">
        <v>28945</v>
      </c>
      <c r="X103" s="144">
        <v>29311</v>
      </c>
      <c r="Y103" s="144">
        <v>29676</v>
      </c>
      <c r="Z103" s="144">
        <v>30041</v>
      </c>
      <c r="AA103" s="144">
        <v>30406</v>
      </c>
      <c r="AB103" s="144">
        <v>30772</v>
      </c>
      <c r="AC103" s="144">
        <v>31137</v>
      </c>
      <c r="AD103" s="144">
        <v>31502</v>
      </c>
      <c r="AE103" s="144">
        <v>31867</v>
      </c>
      <c r="AF103" s="144">
        <v>32233</v>
      </c>
      <c r="AG103" s="144">
        <v>32598</v>
      </c>
      <c r="AH103" s="144">
        <v>32963</v>
      </c>
      <c r="AI103" s="144">
        <v>33328</v>
      </c>
      <c r="AJ103" s="144">
        <v>33694</v>
      </c>
      <c r="AK103" s="144">
        <v>34059</v>
      </c>
      <c r="AL103" s="144">
        <v>34424</v>
      </c>
      <c r="AM103" s="144">
        <v>34789</v>
      </c>
      <c r="AN103" s="144">
        <v>35155</v>
      </c>
      <c r="AO103" s="144">
        <v>35520</v>
      </c>
      <c r="AP103" s="144">
        <v>35885</v>
      </c>
      <c r="AQ103" s="144">
        <v>36250</v>
      </c>
      <c r="AR103" s="144">
        <v>36616</v>
      </c>
      <c r="AS103" s="144">
        <v>36981</v>
      </c>
      <c r="AT103" s="144">
        <v>37346</v>
      </c>
      <c r="AU103" s="144">
        <v>37711</v>
      </c>
      <c r="AV103" s="144">
        <v>38077</v>
      </c>
      <c r="AW103" s="144">
        <v>38442</v>
      </c>
      <c r="AX103" s="144">
        <v>38807</v>
      </c>
      <c r="AY103" s="144">
        <v>39172</v>
      </c>
      <c r="AZ103" s="144">
        <v>39538</v>
      </c>
      <c r="BA103" s="144">
        <v>39903</v>
      </c>
      <c r="BB103" s="144">
        <v>40268</v>
      </c>
      <c r="BC103" s="144">
        <v>40633</v>
      </c>
      <c r="BD103" s="144">
        <v>40999</v>
      </c>
      <c r="BE103" s="144">
        <v>41364</v>
      </c>
      <c r="BF103" s="144">
        <v>41729</v>
      </c>
      <c r="BG103" s="144">
        <v>42094</v>
      </c>
      <c r="BH103" s="144">
        <v>42460</v>
      </c>
      <c r="BI103" s="145" t="s">
        <v>134</v>
      </c>
      <c r="BJ103" s="146"/>
      <c r="BK103" s="144" t="s">
        <v>0</v>
      </c>
      <c r="BL103" s="147" t="s">
        <v>1</v>
      </c>
      <c r="BM103" s="148" t="s">
        <v>2</v>
      </c>
      <c r="BN103" s="149"/>
      <c r="BO103" s="150">
        <v>24016</v>
      </c>
      <c r="BP103" s="151" t="s">
        <v>85</v>
      </c>
      <c r="BQ103" s="151" t="s">
        <v>148</v>
      </c>
      <c r="BR103" s="152"/>
      <c r="BS103" s="153">
        <v>33147</v>
      </c>
      <c r="BT103" s="153" t="s">
        <v>90</v>
      </c>
      <c r="BU103" s="153" t="s">
        <v>91</v>
      </c>
      <c r="BV103" s="154"/>
      <c r="BW103" s="155">
        <v>34973</v>
      </c>
      <c r="BX103" s="151" t="s">
        <v>85</v>
      </c>
      <c r="BY103" s="151" t="s">
        <v>148</v>
      </c>
      <c r="BZ103" s="156"/>
      <c r="CA103" s="157"/>
      <c r="CB103" s="153">
        <v>34973</v>
      </c>
      <c r="CC103" s="158" t="s">
        <v>92</v>
      </c>
      <c r="CD103" s="158" t="s">
        <v>93</v>
      </c>
      <c r="CE103" s="153">
        <v>34972</v>
      </c>
      <c r="CF103" s="157"/>
      <c r="CG103" s="159" t="s">
        <v>94</v>
      </c>
      <c r="CH103" s="156"/>
      <c r="CI103" s="151" t="s">
        <v>85</v>
      </c>
      <c r="CJ103" s="151" t="s">
        <v>148</v>
      </c>
      <c r="CK103" s="156"/>
      <c r="CL103" s="157"/>
      <c r="CM103" s="144">
        <v>36434</v>
      </c>
      <c r="CN103" s="142" t="s">
        <v>95</v>
      </c>
      <c r="CO103" s="142" t="s">
        <v>96</v>
      </c>
    </row>
    <row r="104" spans="2:93" s="18" customFormat="1" ht="11.25" customHeight="1" x14ac:dyDescent="0.2">
      <c r="C104" s="83" t="s">
        <v>3</v>
      </c>
      <c r="D104" s="27"/>
      <c r="E104" s="27">
        <v>1749243</v>
      </c>
      <c r="F104" s="27">
        <v>1744503</v>
      </c>
      <c r="G104" s="27">
        <v>1737349</v>
      </c>
      <c r="H104" s="27">
        <v>1758206</v>
      </c>
      <c r="I104" s="28"/>
      <c r="J104" s="28">
        <v>1815046</v>
      </c>
      <c r="K104" s="28">
        <v>1812231</v>
      </c>
      <c r="L104" s="28">
        <v>1814990</v>
      </c>
      <c r="M104" s="28">
        <v>1819946</v>
      </c>
      <c r="N104" s="28">
        <v>1820423</v>
      </c>
      <c r="O104" s="28">
        <v>1830057</v>
      </c>
      <c r="P104" s="28">
        <v>1849466</v>
      </c>
      <c r="Q104" s="28">
        <v>1851770</v>
      </c>
      <c r="R104" s="28">
        <v>1891791</v>
      </c>
      <c r="S104" s="28">
        <v>1919450</v>
      </c>
      <c r="T104" s="28">
        <v>1945166</v>
      </c>
      <c r="U104" s="28">
        <v>1982250</v>
      </c>
      <c r="V104" s="28">
        <v>2003541</v>
      </c>
      <c r="W104" s="28">
        <v>2031551</v>
      </c>
      <c r="X104" s="28">
        <v>2055290</v>
      </c>
      <c r="Y104" s="28">
        <v>2075136</v>
      </c>
      <c r="Z104" s="28">
        <v>2096209</v>
      </c>
      <c r="AA104" s="28">
        <v>2116037</v>
      </c>
      <c r="AB104" s="28">
        <v>2131644</v>
      </c>
      <c r="AC104" s="28">
        <v>2148500</v>
      </c>
      <c r="AD104" s="28">
        <v>2163640</v>
      </c>
      <c r="AE104" s="28">
        <v>2179897</v>
      </c>
      <c r="AF104" s="28">
        <v>2195612</v>
      </c>
      <c r="AG104" s="28">
        <v>2210486</v>
      </c>
      <c r="AH104" s="28">
        <v>2224801</v>
      </c>
      <c r="AI104" s="28">
        <v>2240389</v>
      </c>
      <c r="AJ104" s="28">
        <v>2257258</v>
      </c>
      <c r="AK104" s="28">
        <v>2272762</v>
      </c>
      <c r="AL104" s="28">
        <v>2286853</v>
      </c>
      <c r="AM104" s="28">
        <v>2299397</v>
      </c>
      <c r="AN104" s="28">
        <v>2311572</v>
      </c>
      <c r="AO104" s="28">
        <v>2324066</v>
      </c>
      <c r="AP104" s="28">
        <v>2333334</v>
      </c>
      <c r="AQ104" s="28">
        <v>2340145</v>
      </c>
      <c r="AR104" s="28">
        <v>2343852</v>
      </c>
      <c r="AS104" s="28">
        <v>2347166</v>
      </c>
      <c r="AT104" s="28">
        <v>2348465</v>
      </c>
      <c r="AU104" s="28">
        <v>2350132</v>
      </c>
      <c r="AV104" s="28">
        <v>2350026</v>
      </c>
      <c r="AW104" s="28">
        <v>2347970</v>
      </c>
      <c r="AX104" s="28">
        <v>2344569</v>
      </c>
      <c r="AY104" s="28">
        <v>2340485</v>
      </c>
      <c r="AZ104" s="28">
        <v>2334874</v>
      </c>
      <c r="BA104" s="28">
        <v>2330898</v>
      </c>
      <c r="BB104" s="28">
        <v>2329344</v>
      </c>
      <c r="BC104" s="28">
        <v>2318956</v>
      </c>
      <c r="BD104" s="28">
        <v>2302706</v>
      </c>
      <c r="BE104" s="28">
        <v>2304889</v>
      </c>
      <c r="BF104" s="28">
        <v>2307485</v>
      </c>
      <c r="BG104" s="28">
        <v>2305444</v>
      </c>
      <c r="BH104" s="28"/>
      <c r="BI104" s="21" t="s">
        <v>3</v>
      </c>
      <c r="BK104" s="90">
        <v>7284.44</v>
      </c>
      <c r="BL104" s="90">
        <v>7284.36</v>
      </c>
      <c r="BM104" s="90">
        <v>853923</v>
      </c>
      <c r="BO104" s="50">
        <v>1753126</v>
      </c>
      <c r="BP104" s="91">
        <v>855052</v>
      </c>
      <c r="BQ104" s="91">
        <v>898074</v>
      </c>
      <c r="BR104" s="20"/>
      <c r="BS104" s="90">
        <v>2248558</v>
      </c>
      <c r="BT104" s="90">
        <v>1105103</v>
      </c>
      <c r="BU104" s="90">
        <v>1143455</v>
      </c>
      <c r="BW104" s="98">
        <v>2328739</v>
      </c>
      <c r="BX104" s="99">
        <v>1144739</v>
      </c>
      <c r="BY104" s="100">
        <v>1184000</v>
      </c>
      <c r="BZ104" s="101">
        <v>776944</v>
      </c>
      <c r="CB104" s="107">
        <v>2319433</v>
      </c>
      <c r="CC104" s="107">
        <v>1140128</v>
      </c>
      <c r="CD104" s="107">
        <v>1179305</v>
      </c>
      <c r="CE104" s="50">
        <v>2328739</v>
      </c>
      <c r="CG104" s="108" t="s">
        <v>3</v>
      </c>
      <c r="CH104" s="98">
        <v>2365204</v>
      </c>
      <c r="CI104" s="99">
        <v>1158315</v>
      </c>
      <c r="CJ104" s="100">
        <v>1206889</v>
      </c>
      <c r="CK104" s="101">
        <v>833237</v>
      </c>
      <c r="CM104" s="90">
        <v>2364634</v>
      </c>
      <c r="CN104" s="90">
        <v>1159913</v>
      </c>
      <c r="CO104" s="90">
        <v>1204721</v>
      </c>
    </row>
    <row r="105" spans="2:93" ht="9.6" customHeight="1" x14ac:dyDescent="0.15">
      <c r="B105" s="36"/>
      <c r="C105" s="113" t="s">
        <v>241</v>
      </c>
      <c r="D105" s="34"/>
      <c r="E105" s="34">
        <f t="shared" ref="E105:O105" si="0">E106+E107</f>
        <v>1739518</v>
      </c>
      <c r="F105" s="34">
        <f t="shared" si="0"/>
        <v>1734880</v>
      </c>
      <c r="G105" s="34">
        <f t="shared" si="0"/>
        <v>1727786</v>
      </c>
      <c r="H105" s="34">
        <f t="shared" si="0"/>
        <v>1748810</v>
      </c>
      <c r="I105" s="34"/>
      <c r="J105" s="34">
        <f t="shared" si="0"/>
        <v>1805779</v>
      </c>
      <c r="K105" s="34">
        <f t="shared" si="0"/>
        <v>1812231</v>
      </c>
      <c r="L105" s="34">
        <f t="shared" si="0"/>
        <v>1814990</v>
      </c>
      <c r="M105" s="34">
        <f>M106+M107</f>
        <v>1819946</v>
      </c>
      <c r="N105" s="34">
        <f t="shared" si="0"/>
        <v>1820423</v>
      </c>
      <c r="O105" s="34">
        <f t="shared" si="0"/>
        <v>1830057</v>
      </c>
      <c r="P105" s="34">
        <f>P106+P107</f>
        <v>1849466</v>
      </c>
      <c r="Q105" s="34">
        <f t="shared" ref="Q105:AG105" si="1">Q106+Q107</f>
        <v>1851770</v>
      </c>
      <c r="R105" s="34">
        <f t="shared" si="1"/>
        <v>1891791</v>
      </c>
      <c r="S105" s="34">
        <f t="shared" si="1"/>
        <v>1919450</v>
      </c>
      <c r="T105" s="34">
        <f t="shared" si="1"/>
        <v>1945166</v>
      </c>
      <c r="U105" s="34">
        <f t="shared" si="1"/>
        <v>1982250</v>
      </c>
      <c r="V105" s="34">
        <f t="shared" si="1"/>
        <v>2003541</v>
      </c>
      <c r="W105" s="34">
        <f t="shared" si="1"/>
        <v>2031551</v>
      </c>
      <c r="X105" s="34">
        <f t="shared" si="1"/>
        <v>2055290</v>
      </c>
      <c r="Y105" s="34">
        <f t="shared" si="1"/>
        <v>2075136</v>
      </c>
      <c r="Z105" s="34">
        <f t="shared" si="1"/>
        <v>2096209</v>
      </c>
      <c r="AA105" s="34">
        <f t="shared" si="1"/>
        <v>2116037</v>
      </c>
      <c r="AB105" s="34">
        <f t="shared" si="1"/>
        <v>2131644</v>
      </c>
      <c r="AC105" s="34">
        <f t="shared" si="1"/>
        <v>2148500</v>
      </c>
      <c r="AD105" s="34">
        <f t="shared" si="1"/>
        <v>2163640</v>
      </c>
      <c r="AE105" s="34">
        <f t="shared" si="1"/>
        <v>2179897</v>
      </c>
      <c r="AF105" s="34">
        <f t="shared" si="1"/>
        <v>2195612</v>
      </c>
      <c r="AG105" s="34">
        <f t="shared" si="1"/>
        <v>2210486</v>
      </c>
      <c r="AH105" s="34">
        <f t="shared" ref="AH105:AX105" si="2">AH106+AH107</f>
        <v>2224801</v>
      </c>
      <c r="AI105" s="34">
        <f t="shared" si="2"/>
        <v>2240389</v>
      </c>
      <c r="AJ105" s="34">
        <f t="shared" si="2"/>
        <v>2257258</v>
      </c>
      <c r="AK105" s="34">
        <f t="shared" si="2"/>
        <v>2272762</v>
      </c>
      <c r="AL105" s="34">
        <f t="shared" si="2"/>
        <v>2286851</v>
      </c>
      <c r="AM105" s="34">
        <f t="shared" si="2"/>
        <v>2299397</v>
      </c>
      <c r="AN105" s="34">
        <f t="shared" si="2"/>
        <v>2311572</v>
      </c>
      <c r="AO105" s="34">
        <f t="shared" si="2"/>
        <v>2324066</v>
      </c>
      <c r="AP105" s="34">
        <f t="shared" si="2"/>
        <v>2333334</v>
      </c>
      <c r="AQ105" s="34">
        <f t="shared" si="2"/>
        <v>2340145</v>
      </c>
      <c r="AR105" s="34">
        <f t="shared" si="2"/>
        <v>2343852</v>
      </c>
      <c r="AS105" s="34">
        <f t="shared" si="2"/>
        <v>2347166</v>
      </c>
      <c r="AT105" s="34">
        <f t="shared" si="2"/>
        <v>2348465</v>
      </c>
      <c r="AU105" s="34">
        <f t="shared" si="2"/>
        <v>2350062</v>
      </c>
      <c r="AV105" s="34">
        <f t="shared" si="2"/>
        <v>2350026</v>
      </c>
      <c r="AW105" s="34">
        <f t="shared" si="2"/>
        <v>2347970</v>
      </c>
      <c r="AX105" s="34">
        <f t="shared" si="2"/>
        <v>2344569</v>
      </c>
      <c r="AY105" s="34">
        <f t="shared" ref="AY105:BE105" si="3">AY106+AY107</f>
        <v>2340485</v>
      </c>
      <c r="AZ105" s="34">
        <f t="shared" si="3"/>
        <v>2334874</v>
      </c>
      <c r="BA105" s="34">
        <f t="shared" si="3"/>
        <v>2330898</v>
      </c>
      <c r="BB105" s="34">
        <f t="shared" si="3"/>
        <v>2329344</v>
      </c>
      <c r="BC105" s="34">
        <f t="shared" si="3"/>
        <v>2318956</v>
      </c>
      <c r="BD105" s="34">
        <f t="shared" si="3"/>
        <v>2302706</v>
      </c>
      <c r="BE105" s="34">
        <f t="shared" si="3"/>
        <v>2304889</v>
      </c>
      <c r="BF105" s="34">
        <f>BF106+BF107</f>
        <v>2307485</v>
      </c>
      <c r="BG105" s="34">
        <f>BG106+BG107</f>
        <v>2305444</v>
      </c>
      <c r="BH105" s="34"/>
      <c r="BI105" s="65" t="s">
        <v>133</v>
      </c>
      <c r="BJ105" s="6"/>
      <c r="BK105" s="34">
        <f>BK106+BK107</f>
        <v>5749.51</v>
      </c>
      <c r="BL105" s="34">
        <f>BL106+BL107</f>
        <v>6532.97</v>
      </c>
      <c r="BM105" s="34">
        <f>BM106+BM107</f>
        <v>813668</v>
      </c>
      <c r="BN105" s="16"/>
      <c r="BO105" s="34">
        <f>BO106+BO107</f>
        <v>1099970</v>
      </c>
      <c r="BP105" s="34">
        <f>BP106+BP107</f>
        <v>533085</v>
      </c>
      <c r="BQ105" s="34">
        <f>BQ106+BQ107</f>
        <v>566885</v>
      </c>
      <c r="BR105" s="14"/>
      <c r="BS105" s="34">
        <f>BS106+BS107</f>
        <v>1684191</v>
      </c>
      <c r="BT105" s="34">
        <f>BT106+BT107</f>
        <v>831432</v>
      </c>
      <c r="BU105" s="34">
        <f>BU106+BU107</f>
        <v>852759</v>
      </c>
      <c r="BV105" s="17"/>
      <c r="BW105" s="34">
        <f>BW106+BW107</f>
        <v>1771538</v>
      </c>
      <c r="BX105" s="34">
        <f>BX106+BX107</f>
        <v>874486</v>
      </c>
      <c r="BY105" s="34">
        <f>BY106+BY107</f>
        <v>897052</v>
      </c>
      <c r="BZ105" s="34">
        <f>BZ106+BZ107</f>
        <v>624364</v>
      </c>
      <c r="CA105" s="14"/>
      <c r="CB105" s="34">
        <f>CB106+CB107</f>
        <v>1762989</v>
      </c>
      <c r="CC105" s="34">
        <f>CC106+CC107</f>
        <v>870143</v>
      </c>
      <c r="CD105" s="34">
        <f>CD106+CD107</f>
        <v>892846</v>
      </c>
      <c r="CE105" s="34">
        <f>CE106+CE107</f>
        <v>1771538</v>
      </c>
      <c r="CG105" s="34"/>
      <c r="CH105" s="34">
        <f>CH106+CH107</f>
        <v>1819326</v>
      </c>
      <c r="CI105" s="34">
        <f>CI106+CI107</f>
        <v>894087</v>
      </c>
      <c r="CJ105" s="34">
        <f>CJ106+CJ107</f>
        <v>925239</v>
      </c>
      <c r="CK105" s="34">
        <f>CK106+CK107</f>
        <v>674456</v>
      </c>
      <c r="CL105" s="14"/>
      <c r="CM105" s="34">
        <f>CM106+CM107</f>
        <v>1815441</v>
      </c>
      <c r="CN105" s="34">
        <f>CN106+CN107</f>
        <v>893752</v>
      </c>
      <c r="CO105" s="34">
        <f>CO106+CO107</f>
        <v>921689</v>
      </c>
    </row>
    <row r="106" spans="2:93" ht="9.6" customHeight="1" x14ac:dyDescent="0.15">
      <c r="B106" s="36"/>
      <c r="C106" s="43" t="s">
        <v>143</v>
      </c>
      <c r="D106" s="35"/>
      <c r="E106" s="35">
        <f>SUM(E112:E129)</f>
        <v>1359302</v>
      </c>
      <c r="F106" s="35">
        <f>SUM(F112:F129)</f>
        <v>1359586</v>
      </c>
      <c r="G106" s="35">
        <f>SUM(G112:G129)</f>
        <v>1359671</v>
      </c>
      <c r="H106" s="35">
        <f>SUM(H112:H129)</f>
        <v>1384262</v>
      </c>
      <c r="I106" s="35"/>
      <c r="J106" s="35">
        <f t="shared" ref="J106:AJ106" si="4">SUM(J112:J129)</f>
        <v>1432243</v>
      </c>
      <c r="K106" s="35">
        <f t="shared" si="4"/>
        <v>1442385</v>
      </c>
      <c r="L106" s="35">
        <f t="shared" si="4"/>
        <v>1449363</v>
      </c>
      <c r="M106" s="35">
        <f t="shared" si="4"/>
        <v>1457345</v>
      </c>
      <c r="N106" s="35">
        <f t="shared" si="4"/>
        <v>1459311</v>
      </c>
      <c r="O106" s="35">
        <f t="shared" si="4"/>
        <v>1469986</v>
      </c>
      <c r="P106" s="35">
        <f t="shared" si="4"/>
        <v>1490168</v>
      </c>
      <c r="Q106" s="35">
        <f t="shared" si="4"/>
        <v>1491104</v>
      </c>
      <c r="R106" s="35">
        <f t="shared" si="4"/>
        <v>1531124</v>
      </c>
      <c r="S106" s="35">
        <f t="shared" si="4"/>
        <v>1555328</v>
      </c>
      <c r="T106" s="35">
        <f t="shared" si="4"/>
        <v>1577263</v>
      </c>
      <c r="U106" s="35">
        <f t="shared" si="4"/>
        <v>1610769</v>
      </c>
      <c r="V106" s="35">
        <f t="shared" si="4"/>
        <v>1628266</v>
      </c>
      <c r="W106" s="35">
        <f t="shared" si="4"/>
        <v>1653046</v>
      </c>
      <c r="X106" s="35">
        <f t="shared" si="4"/>
        <v>1673999</v>
      </c>
      <c r="Y106" s="35">
        <f t="shared" si="4"/>
        <v>1691241</v>
      </c>
      <c r="Z106" s="35">
        <f t="shared" si="4"/>
        <v>1709591</v>
      </c>
      <c r="AA106" s="35">
        <f t="shared" si="4"/>
        <v>1726192</v>
      </c>
      <c r="AB106" s="35">
        <f t="shared" si="4"/>
        <v>1739889</v>
      </c>
      <c r="AC106" s="35">
        <f t="shared" si="4"/>
        <v>1754631</v>
      </c>
      <c r="AD106" s="35">
        <f t="shared" si="4"/>
        <v>1767753</v>
      </c>
      <c r="AE106" s="35">
        <f t="shared" si="4"/>
        <v>1782497</v>
      </c>
      <c r="AF106" s="35">
        <f t="shared" si="4"/>
        <v>1797056</v>
      </c>
      <c r="AG106" s="35">
        <f t="shared" si="4"/>
        <v>1809578</v>
      </c>
      <c r="AH106" s="35">
        <f t="shared" si="4"/>
        <v>1820201</v>
      </c>
      <c r="AI106" s="35">
        <f t="shared" si="4"/>
        <v>1830996</v>
      </c>
      <c r="AJ106" s="35">
        <f t="shared" si="4"/>
        <v>1844291</v>
      </c>
      <c r="AK106" s="35">
        <f t="shared" ref="AK106:BB106" si="5">SUM(AK113:AK129)</f>
        <v>1854722</v>
      </c>
      <c r="AL106" s="35">
        <f t="shared" si="5"/>
        <v>1864201</v>
      </c>
      <c r="AM106" s="35">
        <f t="shared" si="5"/>
        <v>1873042</v>
      </c>
      <c r="AN106" s="35">
        <f t="shared" si="5"/>
        <v>1882631</v>
      </c>
      <c r="AO106" s="35">
        <f t="shared" si="5"/>
        <v>1891905</v>
      </c>
      <c r="AP106" s="35">
        <f t="shared" si="5"/>
        <v>1899111</v>
      </c>
      <c r="AQ106" s="35">
        <f t="shared" si="5"/>
        <v>1904289</v>
      </c>
      <c r="AR106" s="35">
        <f t="shared" si="5"/>
        <v>1907297</v>
      </c>
      <c r="AS106" s="35">
        <f t="shared" si="5"/>
        <v>1910869</v>
      </c>
      <c r="AT106" s="35">
        <f t="shared" si="5"/>
        <v>1912693</v>
      </c>
      <c r="AU106" s="35">
        <f t="shared" si="5"/>
        <v>1913901</v>
      </c>
      <c r="AV106" s="35">
        <f t="shared" si="5"/>
        <v>1913211</v>
      </c>
      <c r="AW106" s="35">
        <f t="shared" si="5"/>
        <v>1911568</v>
      </c>
      <c r="AX106" s="35">
        <f t="shared" si="5"/>
        <v>1908691</v>
      </c>
      <c r="AY106" s="35">
        <f t="shared" si="5"/>
        <v>1905941</v>
      </c>
      <c r="AZ106" s="35">
        <f t="shared" si="5"/>
        <v>1902057</v>
      </c>
      <c r="BA106" s="35">
        <f t="shared" si="5"/>
        <v>1899368</v>
      </c>
      <c r="BB106" s="35">
        <f t="shared" si="5"/>
        <v>1898781</v>
      </c>
      <c r="BC106" s="35">
        <f>SUM(BC113:BC129)</f>
        <v>1891258</v>
      </c>
      <c r="BD106" s="35">
        <f>SUM(BD113:BD129)</f>
        <v>1880440</v>
      </c>
      <c r="BE106" s="35">
        <f>SUM(BE113:BE129)</f>
        <v>1884614</v>
      </c>
      <c r="BF106" s="35">
        <f>SUM(BF113:BF129)</f>
        <v>1888533</v>
      </c>
      <c r="BG106" s="35">
        <f>SUM(BG113:BG129)</f>
        <v>1887896</v>
      </c>
      <c r="BH106" s="35"/>
      <c r="BI106" s="65" t="s">
        <v>97</v>
      </c>
      <c r="BJ106" s="6"/>
      <c r="BK106" s="35">
        <f>SUM(BK113:BK129)</f>
        <v>3008.56</v>
      </c>
      <c r="BL106" s="35">
        <f>SUM(BL113:BL129)</f>
        <v>3792.03</v>
      </c>
      <c r="BM106" s="35">
        <f>SUM(BM113:BM129)</f>
        <v>697132</v>
      </c>
      <c r="BN106" s="16"/>
      <c r="BO106" s="35">
        <f>SUM(BO113:BO129)</f>
        <v>739621</v>
      </c>
      <c r="BP106" s="35">
        <f>SUM(BP113:BP129)</f>
        <v>358332</v>
      </c>
      <c r="BQ106" s="35">
        <f>SUM(BQ113:BQ129)</f>
        <v>381289</v>
      </c>
      <c r="BR106" s="14"/>
      <c r="BS106" s="35">
        <f>SUM(BS113:BS129)</f>
        <v>1330139</v>
      </c>
      <c r="BT106" s="35">
        <f>SUM(BT113:BT129)</f>
        <v>656907</v>
      </c>
      <c r="BU106" s="35">
        <f>SUM(BU113:BU129)</f>
        <v>673232</v>
      </c>
      <c r="BV106" s="17"/>
      <c r="BW106" s="35">
        <f>SUM(BW113:BW129)</f>
        <v>1395929</v>
      </c>
      <c r="BX106" s="35">
        <f>SUM(BX113:BX129)</f>
        <v>689441</v>
      </c>
      <c r="BY106" s="35">
        <f>SUM(BY113:BY129)</f>
        <v>706488</v>
      </c>
      <c r="BZ106" s="35">
        <f>SUM(BZ113:BZ129)</f>
        <v>520737</v>
      </c>
      <c r="CA106" s="14"/>
      <c r="CB106" s="35">
        <f>SUM(CB113:CB129)</f>
        <v>1388115</v>
      </c>
      <c r="CC106" s="35">
        <f>SUM(CC113:CC129)</f>
        <v>685411</v>
      </c>
      <c r="CD106" s="35">
        <f>SUM(CD113:CD129)</f>
        <v>702704</v>
      </c>
      <c r="CE106" s="35">
        <f>SUM(CE113:CE129)</f>
        <v>1395929</v>
      </c>
      <c r="CG106" s="35"/>
      <c r="CH106" s="35">
        <f>SUM(CH113:CH129)</f>
        <v>1434579</v>
      </c>
      <c r="CI106" s="35">
        <f>SUM(CI113:CI129)</f>
        <v>705002</v>
      </c>
      <c r="CJ106" s="35">
        <f>SUM(CJ113:CJ129)</f>
        <v>729577</v>
      </c>
      <c r="CK106" s="35">
        <f>SUM(CK113:CK129)</f>
        <v>562172</v>
      </c>
      <c r="CL106" s="14"/>
      <c r="CM106" s="35">
        <f>SUM(CM113:CM129)</f>
        <v>1430040</v>
      </c>
      <c r="CN106" s="35">
        <f>SUM(CN113:CN129)</f>
        <v>703937</v>
      </c>
      <c r="CO106" s="35">
        <f>SUM(CO113:CO129)</f>
        <v>726103</v>
      </c>
    </row>
    <row r="107" spans="2:93" ht="9.6" customHeight="1" x14ac:dyDescent="0.15">
      <c r="B107" s="36"/>
      <c r="C107" s="43" t="s">
        <v>144</v>
      </c>
      <c r="D107" s="35"/>
      <c r="E107" s="35">
        <f t="shared" ref="E107:O107" si="6">SUM(E131:E152)</f>
        <v>380216</v>
      </c>
      <c r="F107" s="35">
        <f t="shared" si="6"/>
        <v>375294</v>
      </c>
      <c r="G107" s="35">
        <f t="shared" si="6"/>
        <v>368115</v>
      </c>
      <c r="H107" s="35">
        <f t="shared" si="6"/>
        <v>364548</v>
      </c>
      <c r="I107" s="35"/>
      <c r="J107" s="35">
        <f t="shared" si="6"/>
        <v>373536</v>
      </c>
      <c r="K107" s="35">
        <f t="shared" si="6"/>
        <v>369846</v>
      </c>
      <c r="L107" s="35">
        <f t="shared" si="6"/>
        <v>365627</v>
      </c>
      <c r="M107" s="35">
        <f>SUM(M131:M152)</f>
        <v>362601</v>
      </c>
      <c r="N107" s="35">
        <f t="shared" si="6"/>
        <v>361112</v>
      </c>
      <c r="O107" s="35">
        <f t="shared" si="6"/>
        <v>360071</v>
      </c>
      <c r="P107" s="35">
        <f>SUM(P131:P152)</f>
        <v>359298</v>
      </c>
      <c r="Q107" s="35">
        <f t="shared" ref="Q107:AG107" si="7">SUM(Q131:Q152)</f>
        <v>360666</v>
      </c>
      <c r="R107" s="35">
        <f t="shared" si="7"/>
        <v>360667</v>
      </c>
      <c r="S107" s="35">
        <f t="shared" si="7"/>
        <v>364122</v>
      </c>
      <c r="T107" s="35">
        <f t="shared" si="7"/>
        <v>367903</v>
      </c>
      <c r="U107" s="35">
        <f t="shared" si="7"/>
        <v>371481</v>
      </c>
      <c r="V107" s="35">
        <f t="shared" si="7"/>
        <v>375275</v>
      </c>
      <c r="W107" s="35">
        <f t="shared" si="7"/>
        <v>378505</v>
      </c>
      <c r="X107" s="35">
        <f t="shared" si="7"/>
        <v>381291</v>
      </c>
      <c r="Y107" s="35">
        <f t="shared" si="7"/>
        <v>383895</v>
      </c>
      <c r="Z107" s="35">
        <f t="shared" si="7"/>
        <v>386618</v>
      </c>
      <c r="AA107" s="35">
        <f t="shared" si="7"/>
        <v>389845</v>
      </c>
      <c r="AB107" s="35">
        <f t="shared" si="7"/>
        <v>391755</v>
      </c>
      <c r="AC107" s="35">
        <f t="shared" si="7"/>
        <v>393869</v>
      </c>
      <c r="AD107" s="35">
        <f t="shared" si="7"/>
        <v>395887</v>
      </c>
      <c r="AE107" s="35">
        <f t="shared" si="7"/>
        <v>397400</v>
      </c>
      <c r="AF107" s="35">
        <f t="shared" si="7"/>
        <v>398556</v>
      </c>
      <c r="AG107" s="35">
        <f t="shared" si="7"/>
        <v>400908</v>
      </c>
      <c r="AH107" s="35">
        <f>SUM(AH131:AH152)</f>
        <v>404600</v>
      </c>
      <c r="AI107" s="35">
        <f t="shared" ref="AI107:AW107" si="8">SUM(AI131:AI152)</f>
        <v>409393</v>
      </c>
      <c r="AJ107" s="35">
        <f t="shared" si="8"/>
        <v>412967</v>
      </c>
      <c r="AK107" s="35">
        <f t="shared" si="8"/>
        <v>418040</v>
      </c>
      <c r="AL107" s="35">
        <f t="shared" si="8"/>
        <v>422650</v>
      </c>
      <c r="AM107" s="35">
        <f t="shared" si="8"/>
        <v>426355</v>
      </c>
      <c r="AN107" s="35">
        <f t="shared" si="8"/>
        <v>428941</v>
      </c>
      <c r="AO107" s="35">
        <f t="shared" si="8"/>
        <v>432161</v>
      </c>
      <c r="AP107" s="35">
        <f t="shared" si="8"/>
        <v>434223</v>
      </c>
      <c r="AQ107" s="35">
        <f t="shared" si="8"/>
        <v>435856</v>
      </c>
      <c r="AR107" s="35">
        <f t="shared" si="8"/>
        <v>436555</v>
      </c>
      <c r="AS107" s="35">
        <f t="shared" si="8"/>
        <v>436297</v>
      </c>
      <c r="AT107" s="35">
        <f t="shared" si="8"/>
        <v>435772</v>
      </c>
      <c r="AU107" s="35">
        <f t="shared" si="8"/>
        <v>436161</v>
      </c>
      <c r="AV107" s="35">
        <f t="shared" si="8"/>
        <v>436815</v>
      </c>
      <c r="AW107" s="35">
        <f t="shared" si="8"/>
        <v>436402</v>
      </c>
      <c r="AX107" s="35">
        <f t="shared" ref="AX107:BC107" si="9">SUM(AX131:AX152)</f>
        <v>435878</v>
      </c>
      <c r="AY107" s="35">
        <f t="shared" si="9"/>
        <v>434544</v>
      </c>
      <c r="AZ107" s="35">
        <f t="shared" si="9"/>
        <v>432817</v>
      </c>
      <c r="BA107" s="35">
        <f t="shared" si="9"/>
        <v>431530</v>
      </c>
      <c r="BB107" s="35">
        <f t="shared" si="9"/>
        <v>430563</v>
      </c>
      <c r="BC107" s="35">
        <f t="shared" si="9"/>
        <v>427698</v>
      </c>
      <c r="BD107" s="35">
        <f>SUM(BD131:BD152)</f>
        <v>422266</v>
      </c>
      <c r="BE107" s="35">
        <f>SUM(BE131:BE152)</f>
        <v>420275</v>
      </c>
      <c r="BF107" s="35">
        <f>SUM(BF131:BF152)</f>
        <v>418952</v>
      </c>
      <c r="BG107" s="35">
        <f>SUM(BG131:BG152)</f>
        <v>417548</v>
      </c>
      <c r="BH107" s="35"/>
      <c r="BI107" s="65" t="s">
        <v>98</v>
      </c>
      <c r="BJ107" s="6"/>
      <c r="BK107" s="35">
        <f>SUM(BK131:BK152)</f>
        <v>2740.9500000000003</v>
      </c>
      <c r="BL107" s="35">
        <f>SUM(BL131:BL152)</f>
        <v>2740.94</v>
      </c>
      <c r="BM107" s="35">
        <f>SUM(BM131:BM152)</f>
        <v>116536</v>
      </c>
      <c r="BN107" s="16"/>
      <c r="BO107" s="35">
        <f>SUM(BO131:BO152)</f>
        <v>360349</v>
      </c>
      <c r="BP107" s="35">
        <f>SUM(BP131:BP152)</f>
        <v>174753</v>
      </c>
      <c r="BQ107" s="35">
        <f>SUM(BQ131:BQ152)</f>
        <v>185596</v>
      </c>
      <c r="BR107" s="14"/>
      <c r="BS107" s="35">
        <f>SUM(BS131:BS152)</f>
        <v>354052</v>
      </c>
      <c r="BT107" s="35">
        <f>SUM(BT131:BT152)</f>
        <v>174525</v>
      </c>
      <c r="BU107" s="35">
        <f>SUM(BU131:BU152)</f>
        <v>179527</v>
      </c>
      <c r="BV107" s="17"/>
      <c r="BW107" s="35">
        <f>SUM(BW131:BW152)</f>
        <v>375609</v>
      </c>
      <c r="BX107" s="35">
        <f>SUM(BX131:BX152)</f>
        <v>185045</v>
      </c>
      <c r="BY107" s="35">
        <f>SUM(BY131:BY152)</f>
        <v>190564</v>
      </c>
      <c r="BZ107" s="35">
        <f>SUM(BZ131:BZ152)</f>
        <v>103627</v>
      </c>
      <c r="CA107" s="14"/>
      <c r="CB107" s="35">
        <f>SUM(CB131:CB152)</f>
        <v>374874</v>
      </c>
      <c r="CC107" s="35">
        <f>SUM(CC131:CC152)</f>
        <v>184732</v>
      </c>
      <c r="CD107" s="35">
        <f>SUM(CD131:CD152)</f>
        <v>190142</v>
      </c>
      <c r="CE107" s="35">
        <f>SUM(CE131:CE152)</f>
        <v>375609</v>
      </c>
      <c r="CG107" s="35"/>
      <c r="CH107" s="35">
        <f>SUM(CH131:CH152)</f>
        <v>384747</v>
      </c>
      <c r="CI107" s="35">
        <f>SUM(CI131:CI152)</f>
        <v>189085</v>
      </c>
      <c r="CJ107" s="35">
        <f>SUM(CJ131:CJ152)</f>
        <v>195662</v>
      </c>
      <c r="CK107" s="35">
        <f>SUM(CK131:CK152)</f>
        <v>112284</v>
      </c>
      <c r="CL107" s="14"/>
      <c r="CM107" s="35">
        <f>SUM(CM131:CM152)</f>
        <v>385401</v>
      </c>
      <c r="CN107" s="35">
        <f>SUM(CN131:CN152)</f>
        <v>189815</v>
      </c>
      <c r="CO107" s="35">
        <f>SUM(CO131:CO152)</f>
        <v>195586</v>
      </c>
    </row>
    <row r="108" spans="2:93" ht="9.6" customHeight="1" x14ac:dyDescent="0.15">
      <c r="B108" s="36"/>
      <c r="C108" s="43" t="s">
        <v>146</v>
      </c>
      <c r="D108" s="35"/>
      <c r="E108" s="35">
        <f t="shared" ref="E108:O108" si="10">E159+E163+E166+E167+E162+E119+E121+E122+E123+E124+E125</f>
        <v>856538</v>
      </c>
      <c r="F108" s="35">
        <f t="shared" si="10"/>
        <v>866590</v>
      </c>
      <c r="G108" s="35">
        <f t="shared" si="10"/>
        <v>878788</v>
      </c>
      <c r="H108" s="35">
        <f t="shared" si="10"/>
        <v>912490</v>
      </c>
      <c r="I108" s="35"/>
      <c r="J108" s="35">
        <f t="shared" si="10"/>
        <v>949884</v>
      </c>
      <c r="K108" s="35">
        <f t="shared" si="10"/>
        <v>967398</v>
      </c>
      <c r="L108" s="35">
        <f t="shared" si="10"/>
        <v>984154</v>
      </c>
      <c r="M108" s="35">
        <f t="shared" si="10"/>
        <v>1001744</v>
      </c>
      <c r="N108" s="35">
        <f t="shared" si="10"/>
        <v>1013312</v>
      </c>
      <c r="O108" s="35">
        <f t="shared" si="10"/>
        <v>1031392</v>
      </c>
      <c r="P108" s="47"/>
      <c r="Q108" s="49"/>
      <c r="R108" s="49"/>
      <c r="S108" s="47"/>
      <c r="T108" s="49"/>
      <c r="U108" s="49"/>
      <c r="V108" s="49"/>
      <c r="W108" s="47"/>
      <c r="X108" s="47"/>
      <c r="Y108" s="47"/>
      <c r="Z108" s="47"/>
      <c r="AA108" s="49"/>
      <c r="AB108" s="49"/>
      <c r="AC108" s="47"/>
      <c r="AD108" s="49"/>
      <c r="AE108" s="49"/>
      <c r="AF108" s="47"/>
      <c r="AG108" s="49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65" t="s">
        <v>99</v>
      </c>
      <c r="BJ108" s="6"/>
      <c r="BK108" s="47"/>
      <c r="BL108" s="47"/>
      <c r="BM108" s="47"/>
      <c r="BN108" s="16"/>
      <c r="BO108" s="47"/>
      <c r="BP108" s="47"/>
      <c r="BQ108" s="39"/>
      <c r="BR108" s="14"/>
      <c r="BS108" s="47"/>
      <c r="BT108" s="47"/>
      <c r="BU108" s="47"/>
      <c r="BV108" s="17"/>
      <c r="BW108" s="47"/>
      <c r="BX108" s="47"/>
      <c r="BY108" s="47"/>
      <c r="BZ108" s="47"/>
      <c r="CA108" s="14"/>
      <c r="CB108" s="47"/>
      <c r="CC108" s="47"/>
      <c r="CD108" s="47"/>
      <c r="CE108" s="47"/>
      <c r="CG108" s="43"/>
      <c r="CH108" s="47"/>
      <c r="CI108" s="47"/>
      <c r="CJ108" s="47"/>
      <c r="CK108" s="47"/>
      <c r="CL108" s="14"/>
      <c r="CM108" s="47"/>
      <c r="CN108" s="47"/>
      <c r="CO108" s="47"/>
    </row>
    <row r="109" spans="2:93" ht="9.6" customHeight="1" x14ac:dyDescent="0.15">
      <c r="B109" s="36"/>
      <c r="C109" s="43" t="s">
        <v>147</v>
      </c>
      <c r="D109" s="35"/>
      <c r="E109" s="35">
        <f t="shared" ref="E109:O109" si="11">SUM(E126:E152)+E160+E161+SUM(E171:E176)+E197+E199+E200+E201+E203+E204+E207+E208</f>
        <v>1021797</v>
      </c>
      <c r="F109" s="35">
        <f t="shared" si="11"/>
        <v>1004813</v>
      </c>
      <c r="G109" s="35">
        <f t="shared" si="11"/>
        <v>980553</v>
      </c>
      <c r="H109" s="35">
        <f t="shared" si="11"/>
        <v>965403</v>
      </c>
      <c r="I109" s="35"/>
      <c r="J109" s="35">
        <f t="shared" si="11"/>
        <v>992261</v>
      </c>
      <c r="K109" s="35">
        <f t="shared" si="11"/>
        <v>979651</v>
      </c>
      <c r="L109" s="35">
        <f t="shared" si="11"/>
        <v>961414</v>
      </c>
      <c r="M109" s="35">
        <f t="shared" si="11"/>
        <v>949425</v>
      </c>
      <c r="N109" s="35">
        <f t="shared" si="11"/>
        <v>936228</v>
      </c>
      <c r="O109" s="35">
        <f t="shared" si="11"/>
        <v>926707</v>
      </c>
      <c r="P109" s="82"/>
      <c r="Q109" s="49"/>
      <c r="R109" s="49"/>
      <c r="S109" s="82"/>
      <c r="T109" s="49"/>
      <c r="U109" s="49"/>
      <c r="V109" s="49"/>
      <c r="W109" s="82"/>
      <c r="X109" s="82"/>
      <c r="Y109" s="82"/>
      <c r="Z109" s="82"/>
      <c r="AA109" s="49"/>
      <c r="AB109" s="49"/>
      <c r="AC109" s="82"/>
      <c r="AD109" s="49"/>
      <c r="AE109" s="79"/>
      <c r="AF109" s="82"/>
      <c r="AG109" s="49"/>
      <c r="AH109" s="82"/>
      <c r="AI109" s="82"/>
      <c r="AJ109" s="82"/>
      <c r="AK109" s="82"/>
      <c r="AL109" s="82"/>
      <c r="AM109" s="82"/>
      <c r="AN109" s="82"/>
      <c r="AO109" s="82"/>
      <c r="AP109" s="82"/>
      <c r="AQ109" s="82"/>
      <c r="AR109" s="82"/>
      <c r="AS109" s="82"/>
      <c r="AT109" s="82"/>
      <c r="AU109" s="82"/>
      <c r="AV109" s="82"/>
      <c r="AW109" s="82"/>
      <c r="AX109" s="82"/>
      <c r="AY109" s="82"/>
      <c r="AZ109" s="82"/>
      <c r="BA109" s="82"/>
      <c r="BB109" s="82"/>
      <c r="BC109" s="82"/>
      <c r="BD109" s="82"/>
      <c r="BE109" s="82"/>
      <c r="BF109" s="82"/>
      <c r="BG109" s="82"/>
      <c r="BH109" s="82"/>
      <c r="BI109" s="65" t="s">
        <v>100</v>
      </c>
      <c r="BJ109" s="6"/>
      <c r="BK109" s="47"/>
      <c r="BL109" s="47"/>
      <c r="BM109" s="47"/>
      <c r="BN109" s="16"/>
      <c r="BO109" s="82"/>
      <c r="BP109" s="82"/>
      <c r="BQ109" s="82"/>
      <c r="BR109" s="14"/>
      <c r="BS109" s="47"/>
      <c r="BT109" s="47"/>
      <c r="BU109" s="47"/>
      <c r="BV109" s="17"/>
      <c r="BW109" s="47"/>
      <c r="BX109" s="47"/>
      <c r="BY109" s="47"/>
      <c r="BZ109" s="47"/>
      <c r="CA109" s="14"/>
      <c r="CB109" s="47"/>
      <c r="CC109" s="47"/>
      <c r="CD109" s="47"/>
      <c r="CE109" s="47"/>
      <c r="CG109" s="43"/>
      <c r="CH109" s="47"/>
      <c r="CI109" s="47"/>
      <c r="CJ109" s="47"/>
      <c r="CK109" s="47"/>
      <c r="CL109" s="14"/>
      <c r="CM109" s="47"/>
      <c r="CN109" s="47"/>
      <c r="CO109" s="47"/>
    </row>
    <row r="110" spans="2:93" ht="21.75" customHeight="1" x14ac:dyDescent="0.15">
      <c r="B110" s="36"/>
      <c r="C110" s="37"/>
      <c r="D110" s="37"/>
      <c r="E110" s="38"/>
      <c r="F110" s="38"/>
      <c r="G110" s="38"/>
      <c r="H110" s="38"/>
      <c r="I110" s="38"/>
      <c r="J110" s="38"/>
      <c r="K110" s="40"/>
      <c r="L110" s="38"/>
      <c r="M110" s="39"/>
      <c r="N110" s="38"/>
      <c r="O110" s="40"/>
      <c r="P110" s="38"/>
      <c r="Q110" s="39"/>
      <c r="R110" s="39"/>
      <c r="S110" s="38"/>
      <c r="T110" s="39"/>
      <c r="U110" s="39"/>
      <c r="V110" s="39"/>
      <c r="W110" s="38"/>
      <c r="X110" s="38"/>
      <c r="Y110" s="38"/>
      <c r="Z110" s="38"/>
      <c r="AA110" s="39"/>
      <c r="AB110" s="39"/>
      <c r="AC110" s="38"/>
      <c r="AD110" s="39"/>
      <c r="AE110" s="39"/>
      <c r="AF110" s="38"/>
      <c r="AG110" s="42"/>
      <c r="AH110" s="38"/>
      <c r="AI110" s="38"/>
      <c r="AJ110" s="38"/>
      <c r="AK110" s="38"/>
      <c r="AL110" s="38"/>
      <c r="AM110" s="38"/>
      <c r="AN110" s="38"/>
      <c r="AO110" s="38"/>
      <c r="AP110" s="38"/>
      <c r="AQ110" s="38"/>
      <c r="AR110" s="38"/>
      <c r="AS110" s="38"/>
      <c r="AT110" s="38"/>
      <c r="AU110" s="38"/>
      <c r="AV110" s="38"/>
      <c r="AW110" s="38"/>
      <c r="AX110" s="38"/>
      <c r="AY110" s="38"/>
      <c r="AZ110" s="38"/>
      <c r="BA110" s="38"/>
      <c r="BB110" s="38"/>
      <c r="BC110" s="38"/>
      <c r="BD110" s="38"/>
      <c r="BE110" s="38"/>
      <c r="BF110" s="38"/>
      <c r="BG110" s="38"/>
      <c r="BH110" s="38"/>
      <c r="BI110" s="41"/>
      <c r="BJ110" s="6"/>
      <c r="BK110" s="38"/>
      <c r="BL110" s="38"/>
      <c r="BM110" s="38"/>
      <c r="BN110" s="16"/>
      <c r="BO110" s="38"/>
      <c r="BP110" s="39"/>
      <c r="BQ110" s="39"/>
      <c r="BR110" s="14"/>
      <c r="BS110" s="38"/>
      <c r="BT110" s="38"/>
      <c r="BU110" s="38"/>
      <c r="BV110" s="17"/>
      <c r="BW110" s="102"/>
      <c r="BX110" s="102"/>
      <c r="BY110" s="102"/>
      <c r="BZ110" s="102"/>
      <c r="CA110" s="14"/>
      <c r="CB110" s="38"/>
      <c r="CC110" s="38"/>
      <c r="CD110" s="38"/>
      <c r="CE110" s="38"/>
      <c r="CG110" s="109"/>
      <c r="CH110" s="102"/>
      <c r="CI110" s="102"/>
      <c r="CJ110" s="102"/>
      <c r="CK110" s="102"/>
      <c r="CL110" s="14"/>
      <c r="CM110" s="38"/>
      <c r="CN110" s="38"/>
      <c r="CO110" s="38"/>
    </row>
    <row r="111" spans="2:93" ht="21.75" customHeight="1" x14ac:dyDescent="0.15">
      <c r="B111" s="36"/>
      <c r="C111" s="40"/>
      <c r="D111" s="129"/>
      <c r="E111" s="130"/>
      <c r="F111" s="130"/>
      <c r="G111" s="129"/>
      <c r="H111" s="130"/>
      <c r="I111" s="130"/>
      <c r="J111" s="130"/>
      <c r="K111" s="129"/>
      <c r="L111" s="130"/>
      <c r="M111" s="131"/>
      <c r="N111" s="130"/>
      <c r="O111" s="71"/>
      <c r="P111" s="130"/>
      <c r="Q111" s="131"/>
      <c r="R111" s="131"/>
      <c r="S111" s="130"/>
      <c r="T111" s="131"/>
      <c r="U111" s="131"/>
      <c r="V111" s="131"/>
      <c r="W111" s="132"/>
      <c r="X111" s="130"/>
      <c r="Y111" s="130"/>
      <c r="Z111" s="130"/>
      <c r="AA111" s="131"/>
      <c r="AB111" s="131"/>
      <c r="AC111" s="130"/>
      <c r="AD111" s="131"/>
      <c r="AE111" s="131"/>
      <c r="AF111" s="71"/>
      <c r="AG111" s="131"/>
      <c r="AH111" s="130"/>
      <c r="AI111" s="130"/>
      <c r="AJ111" s="130"/>
      <c r="AK111" s="130"/>
      <c r="AL111" s="130"/>
      <c r="AM111" s="130"/>
      <c r="AN111" s="130"/>
      <c r="AO111" s="130"/>
      <c r="AP111" s="130"/>
      <c r="AQ111" s="130"/>
      <c r="AR111" s="130"/>
      <c r="AS111" s="130"/>
      <c r="AT111" s="130"/>
      <c r="AU111" s="133"/>
      <c r="AV111" s="133"/>
      <c r="AW111" s="133"/>
      <c r="AX111" s="133"/>
      <c r="AY111" s="130"/>
      <c r="AZ111" s="130"/>
      <c r="BA111" s="130"/>
      <c r="BB111" s="130"/>
      <c r="BC111" s="130"/>
      <c r="BD111" s="130"/>
      <c r="BE111" s="130"/>
      <c r="BF111" s="130"/>
      <c r="BG111" s="130"/>
      <c r="BH111" s="130"/>
      <c r="BI111" s="134"/>
      <c r="BJ111" s="6"/>
      <c r="BK111" s="38"/>
      <c r="BL111" s="38"/>
      <c r="BM111" s="38"/>
      <c r="BN111" s="16"/>
      <c r="BO111" s="38"/>
      <c r="BP111" s="39"/>
      <c r="BQ111" s="39"/>
      <c r="BR111" s="14"/>
      <c r="BS111" s="38"/>
      <c r="BT111" s="38"/>
      <c r="BU111" s="38"/>
      <c r="BV111" s="17"/>
      <c r="BW111" s="102"/>
      <c r="BX111" s="102"/>
      <c r="BY111" s="102"/>
      <c r="BZ111" s="102"/>
      <c r="CA111" s="14"/>
      <c r="CB111" s="38"/>
      <c r="CC111" s="38"/>
      <c r="CD111" s="38"/>
      <c r="CE111" s="38"/>
      <c r="CG111" s="109"/>
      <c r="CH111" s="102"/>
      <c r="CI111" s="102"/>
      <c r="CJ111" s="102"/>
      <c r="CK111" s="102"/>
      <c r="CL111" s="14"/>
      <c r="CM111" s="38"/>
      <c r="CN111" s="38"/>
      <c r="CO111" s="38"/>
    </row>
    <row r="112" spans="2:93" ht="9.6" customHeight="1" x14ac:dyDescent="0.15">
      <c r="B112" s="117" t="s">
        <v>154</v>
      </c>
      <c r="C112" s="128" t="s">
        <v>4</v>
      </c>
      <c r="D112" s="34"/>
      <c r="E112" s="34">
        <f>E162+E161+E160+E159</f>
        <v>465674</v>
      </c>
      <c r="F112" s="34">
        <f>F162+F161+F160+F159</f>
        <v>474753</v>
      </c>
      <c r="G112" s="34">
        <f>G162+G161+G160+G159</f>
        <v>487518</v>
      </c>
      <c r="H112" s="34">
        <f>H162+H161+H160+H159</f>
        <v>515667</v>
      </c>
      <c r="I112" s="34"/>
      <c r="J112" s="34">
        <f t="shared" ref="J112:AE112" si="12">J162+J161+J160+J159</f>
        <v>533595</v>
      </c>
      <c r="K112" s="34">
        <f t="shared" si="12"/>
        <v>546643</v>
      </c>
      <c r="L112" s="34">
        <f t="shared" si="12"/>
        <v>551539</v>
      </c>
      <c r="M112" s="34">
        <f t="shared" si="12"/>
        <v>561893</v>
      </c>
      <c r="N112" s="34">
        <f t="shared" si="12"/>
        <v>573113</v>
      </c>
      <c r="O112" s="34">
        <f t="shared" si="12"/>
        <v>585900</v>
      </c>
      <c r="P112" s="34">
        <f t="shared" si="12"/>
        <v>606903</v>
      </c>
      <c r="Q112" s="34">
        <f t="shared" si="12"/>
        <v>602349</v>
      </c>
      <c r="R112" s="34">
        <f t="shared" si="12"/>
        <v>644469</v>
      </c>
      <c r="S112" s="34">
        <f t="shared" si="12"/>
        <v>664073</v>
      </c>
      <c r="T112" s="34">
        <f t="shared" si="12"/>
        <v>680860</v>
      </c>
      <c r="U112" s="34">
        <f t="shared" si="12"/>
        <v>708888</v>
      </c>
      <c r="V112" s="34">
        <f t="shared" si="12"/>
        <v>722149</v>
      </c>
      <c r="W112" s="34">
        <f t="shared" si="12"/>
        <v>740697</v>
      </c>
      <c r="X112" s="34">
        <f t="shared" si="12"/>
        <v>758027</v>
      </c>
      <c r="Y112" s="34">
        <f t="shared" si="12"/>
        <v>771804</v>
      </c>
      <c r="Z112" s="34">
        <f t="shared" si="12"/>
        <v>785391</v>
      </c>
      <c r="AA112" s="34">
        <f t="shared" si="12"/>
        <v>799070</v>
      </c>
      <c r="AB112" s="34">
        <f t="shared" si="12"/>
        <v>811936</v>
      </c>
      <c r="AC112" s="34">
        <f t="shared" si="12"/>
        <v>825189</v>
      </c>
      <c r="AD112" s="34">
        <f t="shared" si="12"/>
        <v>837663</v>
      </c>
      <c r="AE112" s="34">
        <f t="shared" si="12"/>
        <v>851340</v>
      </c>
      <c r="AF112" s="34">
        <v>865630</v>
      </c>
      <c r="AG112" s="141">
        <v>878632</v>
      </c>
      <c r="AH112" s="141">
        <v>889138</v>
      </c>
      <c r="AI112" s="141">
        <v>898173</v>
      </c>
      <c r="AJ112" s="141">
        <v>909986</v>
      </c>
      <c r="AK112" s="141">
        <f t="shared" ref="AK112:AU112" si="13">SUM(AK113:AK117)</f>
        <v>919865</v>
      </c>
      <c r="AL112" s="141">
        <f t="shared" si="13"/>
        <v>928138</v>
      </c>
      <c r="AM112" s="141">
        <f t="shared" si="13"/>
        <v>936733</v>
      </c>
      <c r="AN112" s="141">
        <f t="shared" si="13"/>
        <v>946652</v>
      </c>
      <c r="AO112" s="141">
        <f t="shared" si="13"/>
        <v>957134</v>
      </c>
      <c r="AP112" s="141">
        <f t="shared" si="13"/>
        <v>965364</v>
      </c>
      <c r="AQ112" s="141">
        <f t="shared" si="13"/>
        <v>971291</v>
      </c>
      <c r="AR112" s="141">
        <f t="shared" si="13"/>
        <v>975723</v>
      </c>
      <c r="AS112" s="141">
        <f t="shared" si="13"/>
        <v>981398</v>
      </c>
      <c r="AT112" s="141">
        <f t="shared" si="13"/>
        <v>986713</v>
      </c>
      <c r="AU112" s="141">
        <f t="shared" si="13"/>
        <v>991169</v>
      </c>
      <c r="AV112" s="35">
        <f t="shared" ref="AV112:BC112" si="14">SUM(AV113:AV117)</f>
        <v>994232</v>
      </c>
      <c r="AW112" s="35">
        <f t="shared" si="14"/>
        <v>997199</v>
      </c>
      <c r="AX112" s="35">
        <f t="shared" si="14"/>
        <v>998402</v>
      </c>
      <c r="AY112" s="35">
        <f t="shared" si="14"/>
        <v>1001387</v>
      </c>
      <c r="AZ112" s="35">
        <f t="shared" si="14"/>
        <v>1003733</v>
      </c>
      <c r="BA112" s="35">
        <f t="shared" si="14"/>
        <v>1006522</v>
      </c>
      <c r="BB112" s="35">
        <f t="shared" si="14"/>
        <v>1010256</v>
      </c>
      <c r="BC112" s="35">
        <f t="shared" si="14"/>
        <v>1011592</v>
      </c>
      <c r="BD112" s="35">
        <f>SUM(BD113:BD117)</f>
        <v>1020241</v>
      </c>
      <c r="BE112" s="35">
        <f>SUM(BE113:BE117)</f>
        <v>1029600</v>
      </c>
      <c r="BF112" s="35">
        <f>SUM(BF113:BF117)</f>
        <v>1036869</v>
      </c>
      <c r="BG112" s="35">
        <f>SUM(BG113:BG117)</f>
        <v>1040246</v>
      </c>
      <c r="BH112" s="44"/>
      <c r="BI112" s="65" t="s">
        <v>4</v>
      </c>
      <c r="BJ112" s="6"/>
      <c r="BK112" s="49">
        <v>783.5</v>
      </c>
      <c r="BL112" s="49">
        <f>SUM(BL114:BL117)</f>
        <v>481.22</v>
      </c>
      <c r="BM112" s="35">
        <f>SUM(BM114:BM117)</f>
        <v>338556</v>
      </c>
      <c r="BN112" s="16"/>
      <c r="BO112" s="49">
        <v>480925</v>
      </c>
      <c r="BP112" s="92">
        <v>237963</v>
      </c>
      <c r="BQ112" s="93">
        <f t="shared" ref="BQ112:BQ146" si="15">BO112-BP112</f>
        <v>242962</v>
      </c>
      <c r="BR112" s="14"/>
      <c r="BS112" s="35">
        <f t="shared" ref="BS112:BS118" si="16">BT112+BU112</f>
        <v>918398</v>
      </c>
      <c r="BT112" s="49">
        <v>454954</v>
      </c>
      <c r="BU112" s="49">
        <v>463444</v>
      </c>
      <c r="BV112" s="17"/>
      <c r="BW112" s="103">
        <f t="shared" ref="BW112:BW118" si="17">SUM(BX112:BY112)</f>
        <v>700782</v>
      </c>
      <c r="BX112" s="104">
        <f>SUM(BX114:BX117)</f>
        <v>348448</v>
      </c>
      <c r="BY112" s="104">
        <f>SUM(BY114:BY117)</f>
        <v>352334</v>
      </c>
      <c r="BZ112" s="104">
        <f>SUM(BZ114:BZ117)</f>
        <v>264440</v>
      </c>
      <c r="CA112" s="14"/>
      <c r="CB112" s="35">
        <f>SUM(CB114:CB117)</f>
        <v>697508</v>
      </c>
      <c r="CC112" s="35">
        <f>SUM(CC114:CC117)</f>
        <v>346773</v>
      </c>
      <c r="CD112" s="35">
        <f>SUM(CD114:CD117)</f>
        <v>350735</v>
      </c>
      <c r="CE112" s="35">
        <f>SUM(CE114:CE117)</f>
        <v>700782</v>
      </c>
      <c r="CG112" s="43" t="s">
        <v>4</v>
      </c>
      <c r="CH112" s="103">
        <f t="shared" ref="CH112:CH118" si="18">SUM(CI112:CJ112)</f>
        <v>730295</v>
      </c>
      <c r="CI112" s="104">
        <f>SUM(CI114:CI117)</f>
        <v>361247</v>
      </c>
      <c r="CJ112" s="104">
        <f>SUM(CJ114:CJ117)</f>
        <v>369048</v>
      </c>
      <c r="CK112" s="104">
        <f>SUM(CK114:CK117)</f>
        <v>290390</v>
      </c>
      <c r="CL112" s="14"/>
      <c r="CM112" s="35">
        <f t="shared" ref="CM112:CM118" si="19">CN112+CO112</f>
        <v>725792</v>
      </c>
      <c r="CN112" s="44">
        <f>SUM(CN114:CN117)</f>
        <v>359639</v>
      </c>
      <c r="CO112" s="44">
        <f>SUM(CO114:CO117)</f>
        <v>366153</v>
      </c>
    </row>
    <row r="113" spans="2:93" ht="9.6" customHeight="1" x14ac:dyDescent="0.15">
      <c r="B113" s="117" t="s">
        <v>155</v>
      </c>
      <c r="C113" s="45" t="s">
        <v>123</v>
      </c>
      <c r="D113" s="135"/>
      <c r="E113" s="135"/>
      <c r="F113" s="135"/>
      <c r="G113" s="135"/>
      <c r="H113" s="135"/>
      <c r="I113" s="135"/>
      <c r="J113" s="135"/>
      <c r="K113" s="135"/>
      <c r="L113" s="135"/>
      <c r="M113" s="136"/>
      <c r="N113" s="135"/>
      <c r="O113" s="135"/>
      <c r="P113" s="135"/>
      <c r="Q113" s="136"/>
      <c r="R113" s="136"/>
      <c r="S113" s="137"/>
      <c r="T113" s="136"/>
      <c r="U113" s="136"/>
      <c r="V113" s="136"/>
      <c r="W113" s="136"/>
      <c r="X113" s="136"/>
      <c r="Y113" s="136"/>
      <c r="Z113" s="136"/>
      <c r="AA113" s="136"/>
      <c r="AB113" s="136"/>
      <c r="AC113" s="136"/>
      <c r="AD113" s="136"/>
      <c r="AE113" s="136"/>
      <c r="AF113" s="136"/>
      <c r="AG113" s="136"/>
      <c r="AH113" s="138"/>
      <c r="AI113" s="138"/>
      <c r="AJ113" s="138"/>
      <c r="AK113" s="138">
        <v>251159</v>
      </c>
      <c r="AL113" s="138">
        <v>252560</v>
      </c>
      <c r="AM113" s="138">
        <v>254105</v>
      </c>
      <c r="AN113" s="138">
        <v>255334</v>
      </c>
      <c r="AO113" s="138">
        <v>257947</v>
      </c>
      <c r="AP113" s="139">
        <v>259585</v>
      </c>
      <c r="AQ113" s="139">
        <v>260937</v>
      </c>
      <c r="AR113" s="139">
        <v>261797</v>
      </c>
      <c r="AS113" s="139">
        <v>262388</v>
      </c>
      <c r="AT113" s="139">
        <v>264001</v>
      </c>
      <c r="AU113" s="139">
        <v>265031</v>
      </c>
      <c r="AV113" s="139">
        <v>265824</v>
      </c>
      <c r="AW113" s="139">
        <v>266483</v>
      </c>
      <c r="AX113" s="139">
        <v>266704</v>
      </c>
      <c r="AY113" s="139">
        <v>267664</v>
      </c>
      <c r="AZ113" s="139">
        <v>268910</v>
      </c>
      <c r="BA113" s="139">
        <v>270171</v>
      </c>
      <c r="BB113" s="139">
        <v>271520</v>
      </c>
      <c r="BC113" s="139">
        <v>272886</v>
      </c>
      <c r="BD113" s="139">
        <v>278032</v>
      </c>
      <c r="BE113" s="139">
        <v>281418</v>
      </c>
      <c r="BF113" s="139">
        <v>284038</v>
      </c>
      <c r="BG113" s="139">
        <v>284841</v>
      </c>
      <c r="BH113" s="139"/>
      <c r="BI113" s="140" t="s">
        <v>135</v>
      </c>
      <c r="BJ113" s="6"/>
      <c r="BK113" s="49"/>
      <c r="BL113" s="49">
        <v>302.27999999999997</v>
      </c>
      <c r="BM113" s="49">
        <v>125642</v>
      </c>
      <c r="BN113" s="16"/>
      <c r="BO113" s="46">
        <v>15272</v>
      </c>
      <c r="BP113" s="46">
        <v>7588</v>
      </c>
      <c r="BQ113" s="94">
        <f>BO113-BP113</f>
        <v>7684</v>
      </c>
      <c r="BR113" s="14"/>
      <c r="BS113" s="35">
        <f>BT113+BU113</f>
        <v>259998</v>
      </c>
      <c r="BT113" s="49">
        <v>127273</v>
      </c>
      <c r="BU113" s="49">
        <v>132725</v>
      </c>
      <c r="BV113" s="17"/>
      <c r="BW113" s="104">
        <f>SUM(BX113:BY113)</f>
        <v>270515</v>
      </c>
      <c r="BX113" s="102">
        <v>132236</v>
      </c>
      <c r="BY113" s="102">
        <v>138279</v>
      </c>
      <c r="BZ113" s="102">
        <v>122852</v>
      </c>
      <c r="CA113" s="14"/>
      <c r="CB113" s="35">
        <f t="shared" ref="CB113:CB118" si="20">CC113+CD113</f>
        <v>267294</v>
      </c>
      <c r="CC113" s="49">
        <v>130447</v>
      </c>
      <c r="CD113" s="49">
        <v>136847</v>
      </c>
      <c r="CE113" s="49">
        <v>270515</v>
      </c>
      <c r="CG113" s="45" t="s">
        <v>101</v>
      </c>
      <c r="CH113" s="104">
        <f>SUM(CI113:CJ113)</f>
        <v>277729</v>
      </c>
      <c r="CI113" s="102">
        <v>134798</v>
      </c>
      <c r="CJ113" s="102">
        <v>142931</v>
      </c>
      <c r="CK113" s="102">
        <v>130650</v>
      </c>
      <c r="CL113" s="14"/>
      <c r="CM113" s="35">
        <f>CN113+CO113</f>
        <v>276609</v>
      </c>
      <c r="CN113" s="38">
        <v>134582</v>
      </c>
      <c r="CO113" s="38">
        <v>142027</v>
      </c>
    </row>
    <row r="114" spans="2:93" ht="9.6" customHeight="1" x14ac:dyDescent="0.15">
      <c r="B114" s="117" t="s">
        <v>156</v>
      </c>
      <c r="C114" s="45" t="s">
        <v>5</v>
      </c>
      <c r="D114" s="48"/>
      <c r="E114" s="48"/>
      <c r="F114" s="48"/>
      <c r="G114" s="48"/>
      <c r="H114" s="48"/>
      <c r="I114" s="48"/>
      <c r="J114" s="48"/>
      <c r="K114" s="48"/>
      <c r="L114" s="48"/>
      <c r="M114" s="47"/>
      <c r="N114" s="48"/>
      <c r="O114" s="48"/>
      <c r="P114" s="48"/>
      <c r="Q114" s="47"/>
      <c r="R114" s="47"/>
      <c r="S114" s="48"/>
      <c r="T114" s="47"/>
      <c r="U114" s="47"/>
      <c r="V114" s="47"/>
      <c r="W114" s="48"/>
      <c r="X114" s="49"/>
      <c r="Y114" s="48"/>
      <c r="Z114" s="48"/>
      <c r="AA114" s="47"/>
      <c r="AB114" s="47"/>
      <c r="AC114" s="48"/>
      <c r="AD114" s="47"/>
      <c r="AE114" s="47"/>
      <c r="AF114" s="48"/>
      <c r="AG114" s="47"/>
      <c r="AH114" s="49"/>
      <c r="AI114" s="49"/>
      <c r="AJ114" s="49"/>
      <c r="AK114" s="49">
        <v>170439</v>
      </c>
      <c r="AL114" s="49">
        <v>170284</v>
      </c>
      <c r="AM114" s="49">
        <v>170873</v>
      </c>
      <c r="AN114" s="49">
        <v>170593</v>
      </c>
      <c r="AO114" s="49">
        <v>171483</v>
      </c>
      <c r="AP114" s="38">
        <v>172040</v>
      </c>
      <c r="AQ114" s="38">
        <v>172535</v>
      </c>
      <c r="AR114" s="38">
        <v>172484</v>
      </c>
      <c r="AS114" s="38">
        <v>173149</v>
      </c>
      <c r="AT114" s="38">
        <v>173472</v>
      </c>
      <c r="AU114" s="38">
        <v>173926</v>
      </c>
      <c r="AV114" s="38">
        <v>174470</v>
      </c>
      <c r="AW114" s="38">
        <v>176134</v>
      </c>
      <c r="AX114" s="38">
        <v>178237</v>
      </c>
      <c r="AY114" s="38">
        <v>179932</v>
      </c>
      <c r="AZ114" s="38">
        <v>181648</v>
      </c>
      <c r="BA114" s="38">
        <v>182998</v>
      </c>
      <c r="BB114" s="38">
        <v>183307</v>
      </c>
      <c r="BC114" s="38">
        <v>183397</v>
      </c>
      <c r="BD114" s="38">
        <v>182457</v>
      </c>
      <c r="BE114" s="38">
        <v>183905</v>
      </c>
      <c r="BF114" s="38">
        <v>185484</v>
      </c>
      <c r="BG114" s="38">
        <v>186228</v>
      </c>
      <c r="BH114" s="38"/>
      <c r="BI114" s="87" t="s">
        <v>5</v>
      </c>
      <c r="BJ114" s="6"/>
      <c r="BK114" s="49"/>
      <c r="BL114" s="49">
        <v>58.05</v>
      </c>
      <c r="BM114" s="49">
        <v>85155</v>
      </c>
      <c r="BN114" s="16"/>
      <c r="BO114" s="48"/>
      <c r="BP114" s="48"/>
      <c r="BQ114" s="95">
        <f t="shared" si="15"/>
        <v>0</v>
      </c>
      <c r="BR114" s="14"/>
      <c r="BS114" s="35">
        <f t="shared" si="16"/>
        <v>172718</v>
      </c>
      <c r="BT114" s="49">
        <v>86359</v>
      </c>
      <c r="BU114" s="49">
        <v>86359</v>
      </c>
      <c r="BV114" s="17"/>
      <c r="BW114" s="104">
        <f t="shared" si="17"/>
        <v>176827</v>
      </c>
      <c r="BX114" s="102">
        <v>88459</v>
      </c>
      <c r="BY114" s="102">
        <v>88368</v>
      </c>
      <c r="BZ114" s="102">
        <v>69917</v>
      </c>
      <c r="CA114" s="14"/>
      <c r="CB114" s="35">
        <f t="shared" si="20"/>
        <v>175856</v>
      </c>
      <c r="CC114" s="49">
        <v>87950</v>
      </c>
      <c r="CD114" s="49">
        <v>87906</v>
      </c>
      <c r="CE114" s="49">
        <v>176827</v>
      </c>
      <c r="CG114" s="45" t="s">
        <v>5</v>
      </c>
      <c r="CH114" s="104">
        <f t="shared" si="18"/>
        <v>178782</v>
      </c>
      <c r="CI114" s="102">
        <v>89024</v>
      </c>
      <c r="CJ114" s="102">
        <v>89758</v>
      </c>
      <c r="CK114" s="102">
        <v>74796</v>
      </c>
      <c r="CL114" s="14"/>
      <c r="CM114" s="35">
        <f t="shared" si="19"/>
        <v>178436</v>
      </c>
      <c r="CN114" s="38">
        <v>89201</v>
      </c>
      <c r="CO114" s="38">
        <v>89235</v>
      </c>
    </row>
    <row r="115" spans="2:93" ht="9.6" customHeight="1" x14ac:dyDescent="0.15">
      <c r="B115" s="117" t="s">
        <v>157</v>
      </c>
      <c r="C115" s="45" t="s">
        <v>6</v>
      </c>
      <c r="D115" s="42"/>
      <c r="E115" s="48"/>
      <c r="F115" s="48"/>
      <c r="G115" s="48"/>
      <c r="H115" s="48"/>
      <c r="I115" s="48"/>
      <c r="J115" s="48"/>
      <c r="K115" s="42"/>
      <c r="L115" s="48"/>
      <c r="M115" s="47"/>
      <c r="N115" s="48"/>
      <c r="O115" s="42"/>
      <c r="P115" s="48"/>
      <c r="Q115" s="47"/>
      <c r="R115" s="47"/>
      <c r="S115" s="48"/>
      <c r="T115" s="47"/>
      <c r="U115" s="47"/>
      <c r="V115" s="47"/>
      <c r="W115" s="48"/>
      <c r="X115" s="49"/>
      <c r="Y115" s="48"/>
      <c r="Z115" s="48"/>
      <c r="AA115" s="47"/>
      <c r="AB115" s="47"/>
      <c r="AC115" s="48"/>
      <c r="AD115" s="47"/>
      <c r="AE115" s="47"/>
      <c r="AF115" s="48"/>
      <c r="AG115" s="47"/>
      <c r="AH115" s="49"/>
      <c r="AI115" s="49"/>
      <c r="AJ115" s="49"/>
      <c r="AK115" s="49">
        <v>126515</v>
      </c>
      <c r="AL115" s="49">
        <v>126811</v>
      </c>
      <c r="AM115" s="49">
        <v>125939</v>
      </c>
      <c r="AN115" s="49">
        <v>126008</v>
      </c>
      <c r="AO115" s="49">
        <v>126137</v>
      </c>
      <c r="AP115" s="38">
        <v>125934</v>
      </c>
      <c r="AQ115" s="38">
        <v>126026</v>
      </c>
      <c r="AR115" s="38">
        <v>125927</v>
      </c>
      <c r="AS115" s="38">
        <v>126344</v>
      </c>
      <c r="AT115" s="38">
        <v>126566</v>
      </c>
      <c r="AU115" s="38">
        <v>127411</v>
      </c>
      <c r="AV115" s="38">
        <v>127494</v>
      </c>
      <c r="AW115" s="38">
        <v>126741</v>
      </c>
      <c r="AX115" s="38">
        <v>126468</v>
      </c>
      <c r="AY115" s="38">
        <v>126404</v>
      </c>
      <c r="AZ115" s="38">
        <v>126262</v>
      </c>
      <c r="BA115" s="38">
        <v>126771</v>
      </c>
      <c r="BB115" s="38">
        <v>127967</v>
      </c>
      <c r="BC115" s="38">
        <v>127554</v>
      </c>
      <c r="BD115" s="38">
        <v>127161</v>
      </c>
      <c r="BE115" s="38">
        <v>128114</v>
      </c>
      <c r="BF115" s="38">
        <v>128977</v>
      </c>
      <c r="BG115" s="38">
        <v>129578</v>
      </c>
      <c r="BH115" s="38"/>
      <c r="BI115" s="87" t="s">
        <v>6</v>
      </c>
      <c r="BJ115" s="6"/>
      <c r="BK115" s="49"/>
      <c r="BL115" s="49">
        <v>48.38</v>
      </c>
      <c r="BM115" s="49">
        <v>62807</v>
      </c>
      <c r="BN115" s="16"/>
      <c r="BO115" s="48"/>
      <c r="BP115" s="48"/>
      <c r="BQ115" s="95">
        <f t="shared" si="15"/>
        <v>0</v>
      </c>
      <c r="BR115" s="14"/>
      <c r="BS115" s="35">
        <f t="shared" si="16"/>
        <v>129436</v>
      </c>
      <c r="BT115" s="49">
        <v>64281</v>
      </c>
      <c r="BU115" s="49">
        <v>65155</v>
      </c>
      <c r="BV115" s="17"/>
      <c r="BW115" s="104">
        <f t="shared" si="17"/>
        <v>128942</v>
      </c>
      <c r="BX115" s="102">
        <v>64175</v>
      </c>
      <c r="BY115" s="102">
        <v>64767</v>
      </c>
      <c r="BZ115" s="102">
        <v>51090</v>
      </c>
      <c r="CA115" s="14"/>
      <c r="CB115" s="35">
        <f t="shared" si="20"/>
        <v>128546</v>
      </c>
      <c r="CC115" s="49">
        <v>63968</v>
      </c>
      <c r="CD115" s="49">
        <v>64578</v>
      </c>
      <c r="CE115" s="49">
        <v>128942</v>
      </c>
      <c r="CG115" s="45" t="s">
        <v>6</v>
      </c>
      <c r="CH115" s="104">
        <f t="shared" si="18"/>
        <v>129693</v>
      </c>
      <c r="CI115" s="102">
        <v>64656</v>
      </c>
      <c r="CJ115" s="102">
        <v>65037</v>
      </c>
      <c r="CK115" s="102">
        <v>53867</v>
      </c>
      <c r="CL115" s="14"/>
      <c r="CM115" s="35">
        <f t="shared" si="19"/>
        <v>128930</v>
      </c>
      <c r="CN115" s="38">
        <v>64165</v>
      </c>
      <c r="CO115" s="38">
        <v>64765</v>
      </c>
    </row>
    <row r="116" spans="2:93" ht="9.6" customHeight="1" x14ac:dyDescent="0.15">
      <c r="B116" s="117" t="s">
        <v>158</v>
      </c>
      <c r="C116" s="45" t="s">
        <v>126</v>
      </c>
      <c r="D116" s="46"/>
      <c r="E116" s="46"/>
      <c r="F116" s="46"/>
      <c r="G116" s="46"/>
      <c r="H116" s="46"/>
      <c r="I116" s="46"/>
      <c r="J116" s="46"/>
      <c r="K116" s="46"/>
      <c r="L116" s="46"/>
      <c r="M116" s="47"/>
      <c r="N116" s="46"/>
      <c r="O116" s="46"/>
      <c r="P116" s="46"/>
      <c r="Q116" s="47"/>
      <c r="R116" s="47"/>
      <c r="S116" s="48"/>
      <c r="T116" s="47"/>
      <c r="U116" s="47"/>
      <c r="V116" s="47"/>
      <c r="W116" s="46"/>
      <c r="X116" s="46"/>
      <c r="Y116" s="46"/>
      <c r="Z116" s="46"/>
      <c r="AA116" s="47"/>
      <c r="AB116" s="47"/>
      <c r="AC116" s="46"/>
      <c r="AD116" s="47"/>
      <c r="AE116" s="47"/>
      <c r="AF116" s="46"/>
      <c r="AG116" s="47"/>
      <c r="AH116" s="49"/>
      <c r="AI116" s="49"/>
      <c r="AJ116" s="49"/>
      <c r="AK116" s="49">
        <v>201825</v>
      </c>
      <c r="AL116" s="49">
        <v>203651</v>
      </c>
      <c r="AM116" s="49">
        <v>205602</v>
      </c>
      <c r="AN116" s="49">
        <v>208931</v>
      </c>
      <c r="AO116" s="49">
        <v>211062</v>
      </c>
      <c r="AP116" s="38">
        <v>213277</v>
      </c>
      <c r="AQ116" s="38">
        <v>214655</v>
      </c>
      <c r="AR116" s="38">
        <v>216377</v>
      </c>
      <c r="AS116" s="38">
        <v>217759</v>
      </c>
      <c r="AT116" s="38">
        <v>218927</v>
      </c>
      <c r="AU116" s="38">
        <v>219624</v>
      </c>
      <c r="AV116" s="38">
        <v>219727</v>
      </c>
      <c r="AW116" s="38">
        <v>220052</v>
      </c>
      <c r="AX116" s="38">
        <v>219154</v>
      </c>
      <c r="AY116" s="38">
        <v>218535</v>
      </c>
      <c r="AZ116" s="38">
        <v>217687</v>
      </c>
      <c r="BA116" s="38">
        <v>217187</v>
      </c>
      <c r="BB116" s="38">
        <v>217025</v>
      </c>
      <c r="BC116" s="38">
        <v>217056</v>
      </c>
      <c r="BD116" s="38">
        <v>219940</v>
      </c>
      <c r="BE116" s="38">
        <v>221112</v>
      </c>
      <c r="BF116" s="38">
        <v>222646</v>
      </c>
      <c r="BG116" s="38">
        <v>224073</v>
      </c>
      <c r="BH116" s="38"/>
      <c r="BI116" s="87" t="s">
        <v>136</v>
      </c>
      <c r="BJ116" s="6"/>
      <c r="BK116" s="49"/>
      <c r="BL116" s="49">
        <v>228.21</v>
      </c>
      <c r="BM116" s="49">
        <v>103131</v>
      </c>
      <c r="BN116" s="16"/>
      <c r="BO116" s="46">
        <v>4801</v>
      </c>
      <c r="BP116" s="46">
        <v>2264</v>
      </c>
      <c r="BQ116" s="94">
        <f>BO116-BP116</f>
        <v>2537</v>
      </c>
      <c r="BR116" s="14"/>
      <c r="BS116" s="35">
        <f>BT116+BU116</f>
        <v>199890</v>
      </c>
      <c r="BT116" s="49">
        <v>100326</v>
      </c>
      <c r="BU116" s="49">
        <v>99564</v>
      </c>
      <c r="BV116" s="17"/>
      <c r="BW116" s="104">
        <f>SUM(BX116:BY116)</f>
        <v>212412</v>
      </c>
      <c r="BX116" s="102">
        <v>106611</v>
      </c>
      <c r="BY116" s="102">
        <v>105801</v>
      </c>
      <c r="BZ116" s="102">
        <v>80627</v>
      </c>
      <c r="CA116" s="14"/>
      <c r="CB116" s="35">
        <f t="shared" si="20"/>
        <v>211023</v>
      </c>
      <c r="CC116" s="49">
        <v>105906</v>
      </c>
      <c r="CD116" s="49">
        <v>105117</v>
      </c>
      <c r="CE116" s="49">
        <v>212412</v>
      </c>
      <c r="CG116" s="45" t="s">
        <v>102</v>
      </c>
      <c r="CH116" s="104">
        <f>SUM(CI116:CJ116)</f>
        <v>221448</v>
      </c>
      <c r="CI116" s="102">
        <v>109989</v>
      </c>
      <c r="CJ116" s="102">
        <v>111459</v>
      </c>
      <c r="CK116" s="102">
        <v>87777</v>
      </c>
      <c r="CL116" s="14"/>
      <c r="CM116" s="35">
        <f>CN116+CO116</f>
        <v>220451</v>
      </c>
      <c r="CN116" s="38">
        <v>109797</v>
      </c>
      <c r="CO116" s="38">
        <v>110654</v>
      </c>
    </row>
    <row r="117" spans="2:93" ht="9.6" customHeight="1" x14ac:dyDescent="0.15">
      <c r="B117" s="117" t="s">
        <v>159</v>
      </c>
      <c r="C117" s="45" t="s">
        <v>127</v>
      </c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49"/>
      <c r="AI117" s="49"/>
      <c r="AJ117" s="49"/>
      <c r="AK117" s="49">
        <v>169927</v>
      </c>
      <c r="AL117" s="49">
        <v>174832</v>
      </c>
      <c r="AM117" s="49">
        <v>180214</v>
      </c>
      <c r="AN117" s="49">
        <v>185786</v>
      </c>
      <c r="AO117" s="49">
        <v>190505</v>
      </c>
      <c r="AP117" s="38">
        <v>194528</v>
      </c>
      <c r="AQ117" s="38">
        <v>197138</v>
      </c>
      <c r="AR117" s="38">
        <v>199138</v>
      </c>
      <c r="AS117" s="38">
        <v>201758</v>
      </c>
      <c r="AT117" s="38">
        <v>203747</v>
      </c>
      <c r="AU117" s="38">
        <v>205177</v>
      </c>
      <c r="AV117" s="38">
        <v>206717</v>
      </c>
      <c r="AW117" s="38">
        <v>207789</v>
      </c>
      <c r="AX117" s="38">
        <v>207839</v>
      </c>
      <c r="AY117" s="38">
        <v>208852</v>
      </c>
      <c r="AZ117" s="38">
        <v>209226</v>
      </c>
      <c r="BA117" s="38">
        <v>209395</v>
      </c>
      <c r="BB117" s="38">
        <v>210437</v>
      </c>
      <c r="BC117" s="38">
        <v>210699</v>
      </c>
      <c r="BD117" s="38">
        <v>212651</v>
      </c>
      <c r="BE117" s="38">
        <v>215051</v>
      </c>
      <c r="BF117" s="38">
        <v>215724</v>
      </c>
      <c r="BG117" s="38">
        <v>215526</v>
      </c>
      <c r="BH117" s="38"/>
      <c r="BI117" s="87" t="s">
        <v>137</v>
      </c>
      <c r="BJ117" s="6"/>
      <c r="BK117" s="49"/>
      <c r="BL117" s="49">
        <v>146.58000000000001</v>
      </c>
      <c r="BM117" s="49">
        <v>87463</v>
      </c>
      <c r="BN117" s="16"/>
      <c r="BO117" s="46">
        <v>19061</v>
      </c>
      <c r="BP117" s="46">
        <v>9444</v>
      </c>
      <c r="BQ117" s="94">
        <f t="shared" si="15"/>
        <v>9617</v>
      </c>
      <c r="BR117" s="14"/>
      <c r="BS117" s="35">
        <f t="shared" si="16"/>
        <v>156356</v>
      </c>
      <c r="BT117" s="49">
        <v>76715</v>
      </c>
      <c r="BU117" s="49">
        <v>79641</v>
      </c>
      <c r="BV117" s="17"/>
      <c r="BW117" s="104">
        <f t="shared" si="17"/>
        <v>182601</v>
      </c>
      <c r="BX117" s="102">
        <v>89203</v>
      </c>
      <c r="BY117" s="102">
        <v>93398</v>
      </c>
      <c r="BZ117" s="102">
        <v>62806</v>
      </c>
      <c r="CA117" s="14"/>
      <c r="CB117" s="35">
        <f t="shared" si="20"/>
        <v>182083</v>
      </c>
      <c r="CC117" s="49">
        <v>88949</v>
      </c>
      <c r="CD117" s="49">
        <v>93134</v>
      </c>
      <c r="CE117" s="49">
        <v>182601</v>
      </c>
      <c r="CG117" s="45" t="s">
        <v>103</v>
      </c>
      <c r="CH117" s="104">
        <f t="shared" si="18"/>
        <v>200372</v>
      </c>
      <c r="CI117" s="102">
        <v>97578</v>
      </c>
      <c r="CJ117" s="102">
        <v>102794</v>
      </c>
      <c r="CK117" s="102">
        <v>73950</v>
      </c>
      <c r="CL117" s="14"/>
      <c r="CM117" s="35">
        <f t="shared" si="19"/>
        <v>197975</v>
      </c>
      <c r="CN117" s="38">
        <v>96476</v>
      </c>
      <c r="CO117" s="38">
        <v>101499</v>
      </c>
    </row>
    <row r="118" spans="2:93" ht="9.6" customHeight="1" x14ac:dyDescent="0.15">
      <c r="B118" s="117" t="s">
        <v>160</v>
      </c>
      <c r="C118" s="43" t="s">
        <v>7</v>
      </c>
      <c r="D118" s="35"/>
      <c r="E118" s="35">
        <f t="shared" ref="E118:AW118" si="21">E163+E197+E199+E200+E201+E203+E204</f>
        <v>170665</v>
      </c>
      <c r="F118" s="35">
        <f t="shared" si="21"/>
        <v>170119</v>
      </c>
      <c r="G118" s="35">
        <f t="shared" si="21"/>
        <v>169130</v>
      </c>
      <c r="H118" s="35">
        <f t="shared" si="21"/>
        <v>169966</v>
      </c>
      <c r="I118" s="35"/>
      <c r="J118" s="35">
        <f t="shared" si="21"/>
        <v>174905</v>
      </c>
      <c r="K118" s="35">
        <f t="shared" si="21"/>
        <v>174121</v>
      </c>
      <c r="L118" s="35">
        <f t="shared" si="21"/>
        <v>184120</v>
      </c>
      <c r="M118" s="35">
        <f t="shared" si="21"/>
        <v>182981</v>
      </c>
      <c r="N118" s="35">
        <f t="shared" si="21"/>
        <v>182673</v>
      </c>
      <c r="O118" s="35">
        <f t="shared" si="21"/>
        <v>181943</v>
      </c>
      <c r="P118" s="35">
        <f t="shared" si="21"/>
        <v>182304</v>
      </c>
      <c r="Q118" s="35">
        <f t="shared" si="21"/>
        <v>182667</v>
      </c>
      <c r="R118" s="35">
        <f t="shared" si="21"/>
        <v>183259</v>
      </c>
      <c r="S118" s="35">
        <f t="shared" si="21"/>
        <v>183907</v>
      </c>
      <c r="T118" s="35">
        <f t="shared" si="21"/>
        <v>184741</v>
      </c>
      <c r="U118" s="35">
        <f t="shared" si="21"/>
        <v>185779</v>
      </c>
      <c r="V118" s="35">
        <f t="shared" si="21"/>
        <v>186467</v>
      </c>
      <c r="W118" s="35">
        <f t="shared" si="21"/>
        <v>187527</v>
      </c>
      <c r="X118" s="35">
        <f t="shared" si="21"/>
        <v>188082</v>
      </c>
      <c r="Y118" s="35">
        <f t="shared" si="21"/>
        <v>188484</v>
      </c>
      <c r="Z118" s="35">
        <f t="shared" si="21"/>
        <v>189004</v>
      </c>
      <c r="AA118" s="35">
        <f t="shared" si="21"/>
        <v>189272</v>
      </c>
      <c r="AB118" s="35">
        <f t="shared" si="21"/>
        <v>188700</v>
      </c>
      <c r="AC118" s="35">
        <f t="shared" si="21"/>
        <v>188549</v>
      </c>
      <c r="AD118" s="35">
        <f t="shared" si="21"/>
        <v>188279</v>
      </c>
      <c r="AE118" s="35">
        <f t="shared" si="21"/>
        <v>188119</v>
      </c>
      <c r="AF118" s="35">
        <f t="shared" si="21"/>
        <v>187435</v>
      </c>
      <c r="AG118" s="35">
        <f t="shared" si="21"/>
        <v>186437</v>
      </c>
      <c r="AH118" s="35">
        <f t="shared" si="21"/>
        <v>185507</v>
      </c>
      <c r="AI118" s="35">
        <f t="shared" si="21"/>
        <v>184532</v>
      </c>
      <c r="AJ118" s="35">
        <f t="shared" si="21"/>
        <v>183658</v>
      </c>
      <c r="AK118" s="35">
        <f t="shared" si="21"/>
        <v>182779</v>
      </c>
      <c r="AL118" s="35">
        <f t="shared" si="21"/>
        <v>181854</v>
      </c>
      <c r="AM118" s="35">
        <f t="shared" si="21"/>
        <v>180558</v>
      </c>
      <c r="AN118" s="35">
        <f t="shared" si="21"/>
        <v>179922</v>
      </c>
      <c r="AO118" s="35">
        <f t="shared" si="21"/>
        <v>179260</v>
      </c>
      <c r="AP118" s="35">
        <f t="shared" si="21"/>
        <v>178545</v>
      </c>
      <c r="AQ118" s="35">
        <f t="shared" si="21"/>
        <v>177752</v>
      </c>
      <c r="AR118" s="35">
        <f t="shared" si="21"/>
        <v>176974</v>
      </c>
      <c r="AS118" s="35">
        <f t="shared" si="21"/>
        <v>176056</v>
      </c>
      <c r="AT118" s="35">
        <f t="shared" si="21"/>
        <v>174881</v>
      </c>
      <c r="AU118" s="35">
        <f t="shared" si="21"/>
        <v>173856</v>
      </c>
      <c r="AV118" s="35">
        <f t="shared" si="21"/>
        <v>172293</v>
      </c>
      <c r="AW118" s="35">
        <f t="shared" si="21"/>
        <v>170959</v>
      </c>
      <c r="AX118" s="38">
        <v>169587</v>
      </c>
      <c r="AY118" s="38">
        <v>168388</v>
      </c>
      <c r="AZ118" s="38">
        <v>166345</v>
      </c>
      <c r="BA118" s="38">
        <v>165099</v>
      </c>
      <c r="BB118" s="38">
        <v>163594</v>
      </c>
      <c r="BC118" s="38">
        <v>161636</v>
      </c>
      <c r="BD118" s="38">
        <v>152025</v>
      </c>
      <c r="BE118" s="38">
        <v>150677</v>
      </c>
      <c r="BF118" s="38">
        <v>149594</v>
      </c>
      <c r="BG118" s="38">
        <v>148446</v>
      </c>
      <c r="BH118" s="38"/>
      <c r="BI118" s="65" t="s">
        <v>7</v>
      </c>
      <c r="BJ118" s="6"/>
      <c r="BK118" s="49">
        <v>136.69999999999999</v>
      </c>
      <c r="BL118" s="49">
        <v>136.68</v>
      </c>
      <c r="BM118" s="49">
        <v>39696</v>
      </c>
      <c r="BN118" s="16"/>
      <c r="BO118" s="49">
        <f>98240-BO165</f>
        <v>89284</v>
      </c>
      <c r="BP118" s="49">
        <v>42831</v>
      </c>
      <c r="BQ118" s="35">
        <f t="shared" si="15"/>
        <v>46453</v>
      </c>
      <c r="BR118" s="14"/>
      <c r="BS118" s="35">
        <f t="shared" si="16"/>
        <v>121976</v>
      </c>
      <c r="BT118" s="49">
        <v>59173</v>
      </c>
      <c r="BU118" s="49">
        <v>62803</v>
      </c>
      <c r="BV118" s="17"/>
      <c r="BW118" s="104">
        <f t="shared" si="17"/>
        <v>121208</v>
      </c>
      <c r="BX118" s="102">
        <v>59105</v>
      </c>
      <c r="BY118" s="102">
        <v>62103</v>
      </c>
      <c r="BZ118" s="102">
        <v>40603</v>
      </c>
      <c r="CA118" s="14"/>
      <c r="CB118" s="35">
        <f t="shared" si="20"/>
        <v>120948</v>
      </c>
      <c r="CC118" s="49">
        <v>59010</v>
      </c>
      <c r="CD118" s="49">
        <v>61938</v>
      </c>
      <c r="CE118" s="49">
        <v>121208</v>
      </c>
      <c r="CG118" s="43" t="s">
        <v>7</v>
      </c>
      <c r="CH118" s="104">
        <f t="shared" si="18"/>
        <v>119796</v>
      </c>
      <c r="CI118" s="102">
        <v>58047</v>
      </c>
      <c r="CJ118" s="102">
        <v>61749</v>
      </c>
      <c r="CK118" s="102">
        <v>42035</v>
      </c>
      <c r="CL118" s="14"/>
      <c r="CM118" s="35">
        <f t="shared" si="19"/>
        <v>120499</v>
      </c>
      <c r="CN118" s="38">
        <v>58503</v>
      </c>
      <c r="CO118" s="38">
        <v>61996</v>
      </c>
    </row>
    <row r="119" spans="2:93" ht="9.6" customHeight="1" x14ac:dyDescent="0.15">
      <c r="B119" s="117" t="s">
        <v>161</v>
      </c>
      <c r="C119" s="43" t="s">
        <v>120</v>
      </c>
      <c r="D119" s="49"/>
      <c r="E119" s="49">
        <v>55875</v>
      </c>
      <c r="F119" s="49">
        <v>56429</v>
      </c>
      <c r="G119" s="49">
        <v>57336</v>
      </c>
      <c r="H119" s="49">
        <v>58744</v>
      </c>
      <c r="I119" s="49"/>
      <c r="J119" s="49">
        <v>63599</v>
      </c>
      <c r="K119" s="49">
        <v>63969</v>
      </c>
      <c r="L119" s="49">
        <v>64276</v>
      </c>
      <c r="M119" s="47">
        <v>64413</v>
      </c>
      <c r="N119" s="49">
        <v>59499</v>
      </c>
      <c r="O119" s="49">
        <v>58978</v>
      </c>
      <c r="P119" s="49">
        <v>58890</v>
      </c>
      <c r="Q119" s="47">
        <v>58993</v>
      </c>
      <c r="R119" s="47">
        <v>59200</v>
      </c>
      <c r="S119" s="49">
        <v>59419</v>
      </c>
      <c r="T119" s="47">
        <v>59263</v>
      </c>
      <c r="U119" s="47">
        <v>59342</v>
      </c>
      <c r="V119" s="47">
        <v>59696</v>
      </c>
      <c r="W119" s="49">
        <v>60066</v>
      </c>
      <c r="X119" s="49">
        <v>60402</v>
      </c>
      <c r="Y119" s="49">
        <v>60802</v>
      </c>
      <c r="Z119" s="49">
        <v>61742</v>
      </c>
      <c r="AA119" s="47">
        <v>62059</v>
      </c>
      <c r="AB119" s="47">
        <v>61950</v>
      </c>
      <c r="AC119" s="49">
        <v>61958</v>
      </c>
      <c r="AD119" s="47">
        <v>61760</v>
      </c>
      <c r="AE119" s="47">
        <v>61845</v>
      </c>
      <c r="AF119" s="49">
        <v>62037</v>
      </c>
      <c r="AG119" s="47">
        <v>62076</v>
      </c>
      <c r="AH119" s="49">
        <v>62320</v>
      </c>
      <c r="AI119" s="49">
        <v>62655</v>
      </c>
      <c r="AJ119" s="49">
        <v>63250</v>
      </c>
      <c r="AK119" s="49">
        <v>63362</v>
      </c>
      <c r="AL119" s="49">
        <v>63489</v>
      </c>
      <c r="AM119" s="49">
        <v>63704</v>
      </c>
      <c r="AN119" s="49">
        <v>63516</v>
      </c>
      <c r="AO119" s="49">
        <v>63356</v>
      </c>
      <c r="AP119" s="38">
        <v>63170</v>
      </c>
      <c r="AQ119" s="38">
        <v>62844</v>
      </c>
      <c r="AR119" s="38">
        <v>62511</v>
      </c>
      <c r="AS119" s="38">
        <v>62089</v>
      </c>
      <c r="AT119" s="38">
        <v>61635</v>
      </c>
      <c r="AU119" s="38">
        <v>61119</v>
      </c>
      <c r="AV119" s="38">
        <v>60651</v>
      </c>
      <c r="AW119" s="38">
        <v>60316</v>
      </c>
      <c r="AX119" s="38">
        <v>59904</v>
      </c>
      <c r="AY119" s="38">
        <v>59329</v>
      </c>
      <c r="AZ119" s="38">
        <v>58733</v>
      </c>
      <c r="BA119" s="38">
        <v>58097</v>
      </c>
      <c r="BB119" s="38">
        <v>57837</v>
      </c>
      <c r="BC119" s="38">
        <v>57266</v>
      </c>
      <c r="BD119" s="38">
        <v>56642</v>
      </c>
      <c r="BE119" s="38">
        <v>56103</v>
      </c>
      <c r="BF119" s="38">
        <v>55874</v>
      </c>
      <c r="BG119" s="38">
        <v>55406</v>
      </c>
      <c r="BH119" s="38"/>
      <c r="BI119" s="65" t="s">
        <v>120</v>
      </c>
      <c r="BJ119" s="6"/>
      <c r="BK119" s="49">
        <v>17.75</v>
      </c>
      <c r="BL119" s="49">
        <v>17.75</v>
      </c>
      <c r="BM119" s="49">
        <v>20337</v>
      </c>
      <c r="BN119" s="16"/>
      <c r="BO119" s="49">
        <v>58363</v>
      </c>
      <c r="BP119" s="49">
        <v>28414</v>
      </c>
      <c r="BQ119" s="35">
        <f t="shared" si="15"/>
        <v>29949</v>
      </c>
      <c r="BR119" s="14"/>
      <c r="BS119" s="35">
        <f t="shared" ref="BS119:BS125" si="22">BT119+BU119</f>
        <v>62025</v>
      </c>
      <c r="BT119" s="49">
        <v>29811</v>
      </c>
      <c r="BU119" s="49">
        <v>32214</v>
      </c>
      <c r="BV119" s="17"/>
      <c r="BW119" s="104">
        <f t="shared" ref="BW119:BW125" si="23">SUM(BX119:BY119)</f>
        <v>63566</v>
      </c>
      <c r="BX119" s="102">
        <v>30504</v>
      </c>
      <c r="BY119" s="102">
        <v>33062</v>
      </c>
      <c r="BZ119" s="102">
        <v>20198</v>
      </c>
      <c r="CA119" s="14"/>
      <c r="CB119" s="35">
        <f t="shared" ref="CB119:CB125" si="24">CC119+CD119</f>
        <v>63211</v>
      </c>
      <c r="CC119" s="49">
        <v>30375</v>
      </c>
      <c r="CD119" s="49">
        <v>32836</v>
      </c>
      <c r="CE119" s="49">
        <v>63566</v>
      </c>
      <c r="CG119" s="43" t="s">
        <v>8</v>
      </c>
      <c r="CH119" s="104">
        <f t="shared" ref="CH119:CH125" si="25">SUM(CI119:CJ119)</f>
        <v>61550</v>
      </c>
      <c r="CI119" s="102">
        <v>29391</v>
      </c>
      <c r="CJ119" s="102">
        <v>32159</v>
      </c>
      <c r="CK119" s="102">
        <v>20585</v>
      </c>
      <c r="CL119" s="14"/>
      <c r="CM119" s="35">
        <f t="shared" ref="CM119:CM125" si="26">CN119+CO119</f>
        <v>62659</v>
      </c>
      <c r="CN119" s="38">
        <v>29946</v>
      </c>
      <c r="CO119" s="38">
        <v>32713</v>
      </c>
    </row>
    <row r="120" spans="2:93" ht="9.6" customHeight="1" x14ac:dyDescent="0.15">
      <c r="B120" s="117" t="s">
        <v>163</v>
      </c>
      <c r="C120" s="43" t="s">
        <v>10</v>
      </c>
      <c r="D120" s="35"/>
      <c r="E120" s="35">
        <f t="shared" ref="E120:P120" si="27">E167+E208+E207</f>
        <v>84682</v>
      </c>
      <c r="F120" s="35">
        <f t="shared" si="27"/>
        <v>85316</v>
      </c>
      <c r="G120" s="35">
        <f t="shared" si="27"/>
        <v>85818</v>
      </c>
      <c r="H120" s="35">
        <f t="shared" si="27"/>
        <v>86372</v>
      </c>
      <c r="I120" s="35"/>
      <c r="J120" s="35">
        <f t="shared" si="27"/>
        <v>87313</v>
      </c>
      <c r="K120" s="35">
        <f t="shared" si="27"/>
        <v>87638</v>
      </c>
      <c r="L120" s="35">
        <f t="shared" si="27"/>
        <v>88055</v>
      </c>
      <c r="M120" s="35">
        <f t="shared" si="27"/>
        <v>88033</v>
      </c>
      <c r="N120" s="35">
        <f t="shared" si="27"/>
        <v>88195</v>
      </c>
      <c r="O120" s="35">
        <f t="shared" si="27"/>
        <v>88450</v>
      </c>
      <c r="P120" s="35">
        <f t="shared" si="27"/>
        <v>88803</v>
      </c>
      <c r="Q120" s="35">
        <f t="shared" ref="Q120:AT120" si="28">Q167+Q208+Q207</f>
        <v>88857</v>
      </c>
      <c r="R120" s="35">
        <f t="shared" si="28"/>
        <v>89752</v>
      </c>
      <c r="S120" s="35">
        <f t="shared" si="28"/>
        <v>90264</v>
      </c>
      <c r="T120" s="35">
        <f t="shared" si="28"/>
        <v>90692</v>
      </c>
      <c r="U120" s="35">
        <f t="shared" si="28"/>
        <v>91058</v>
      </c>
      <c r="V120" s="35">
        <f t="shared" si="28"/>
        <v>91558</v>
      </c>
      <c r="W120" s="35">
        <f t="shared" si="28"/>
        <v>92323</v>
      </c>
      <c r="X120" s="35">
        <f t="shared" si="28"/>
        <v>92697</v>
      </c>
      <c r="Y120" s="35">
        <f t="shared" si="28"/>
        <v>92788</v>
      </c>
      <c r="Z120" s="35">
        <f t="shared" si="28"/>
        <v>92758</v>
      </c>
      <c r="AA120" s="35">
        <f t="shared" si="28"/>
        <v>92662</v>
      </c>
      <c r="AB120" s="35">
        <f t="shared" si="28"/>
        <v>92367</v>
      </c>
      <c r="AC120" s="35">
        <f t="shared" si="28"/>
        <v>92101</v>
      </c>
      <c r="AD120" s="35">
        <f t="shared" si="28"/>
        <v>91392</v>
      </c>
      <c r="AE120" s="35">
        <f t="shared" si="28"/>
        <v>90866</v>
      </c>
      <c r="AF120" s="35">
        <f t="shared" si="28"/>
        <v>90189</v>
      </c>
      <c r="AG120" s="35">
        <f t="shared" si="28"/>
        <v>89644</v>
      </c>
      <c r="AH120" s="35">
        <f t="shared" si="28"/>
        <v>88969</v>
      </c>
      <c r="AI120" s="35">
        <f t="shared" si="28"/>
        <v>88206</v>
      </c>
      <c r="AJ120" s="35">
        <f t="shared" si="28"/>
        <v>87440</v>
      </c>
      <c r="AK120" s="35">
        <f t="shared" si="28"/>
        <v>86831</v>
      </c>
      <c r="AL120" s="35">
        <f t="shared" si="28"/>
        <v>86198</v>
      </c>
      <c r="AM120" s="35">
        <f t="shared" si="28"/>
        <v>85648</v>
      </c>
      <c r="AN120" s="35">
        <f t="shared" si="28"/>
        <v>85342</v>
      </c>
      <c r="AO120" s="35">
        <f t="shared" si="28"/>
        <v>84696</v>
      </c>
      <c r="AP120" s="35">
        <f t="shared" si="28"/>
        <v>84178</v>
      </c>
      <c r="AQ120" s="35">
        <f t="shared" si="28"/>
        <v>83775</v>
      </c>
      <c r="AR120" s="35">
        <f t="shared" si="28"/>
        <v>83279</v>
      </c>
      <c r="AS120" s="35">
        <f t="shared" si="28"/>
        <v>82728</v>
      </c>
      <c r="AT120" s="35">
        <f t="shared" si="28"/>
        <v>82034</v>
      </c>
      <c r="AU120" s="35">
        <f t="shared" ref="AU120:BA120" si="29">AU167+AU208+AU207</f>
        <v>81325</v>
      </c>
      <c r="AV120" s="35">
        <f t="shared" si="29"/>
        <v>80616</v>
      </c>
      <c r="AW120" s="35">
        <f t="shared" si="29"/>
        <v>79649</v>
      </c>
      <c r="AX120" s="35">
        <f t="shared" si="29"/>
        <v>78801</v>
      </c>
      <c r="AY120" s="35">
        <f t="shared" si="29"/>
        <v>77755</v>
      </c>
      <c r="AZ120" s="35">
        <f t="shared" si="29"/>
        <v>76681</v>
      </c>
      <c r="BA120" s="35">
        <f t="shared" si="29"/>
        <v>75725</v>
      </c>
      <c r="BB120" s="38">
        <v>74926</v>
      </c>
      <c r="BC120" s="38">
        <v>73363</v>
      </c>
      <c r="BD120" s="38">
        <v>69620</v>
      </c>
      <c r="BE120" s="38">
        <v>68502</v>
      </c>
      <c r="BF120" s="38">
        <v>67670</v>
      </c>
      <c r="BG120" s="38">
        <v>66955</v>
      </c>
      <c r="BH120" s="38"/>
      <c r="BI120" s="65" t="s">
        <v>10</v>
      </c>
      <c r="BJ120" s="6"/>
      <c r="BK120" s="49"/>
      <c r="BL120" s="49"/>
      <c r="BM120" s="49"/>
      <c r="BN120" s="16"/>
      <c r="BO120" s="49"/>
      <c r="BP120" s="49"/>
      <c r="BQ120" s="49"/>
      <c r="BR120" s="14"/>
      <c r="BS120" s="38"/>
      <c r="BT120" s="38"/>
      <c r="BU120" s="38"/>
      <c r="BV120" s="17"/>
      <c r="BW120" s="102"/>
      <c r="BX120" s="102"/>
      <c r="BY120" s="102"/>
      <c r="BZ120" s="102"/>
      <c r="CA120" s="14"/>
      <c r="CB120" s="49"/>
      <c r="CC120" s="38"/>
      <c r="CD120" s="38"/>
      <c r="CE120" s="38"/>
      <c r="CG120" s="43"/>
      <c r="CH120" s="104"/>
      <c r="CI120" s="102"/>
      <c r="CJ120" s="102"/>
      <c r="CK120" s="102"/>
      <c r="CL120" s="14"/>
      <c r="CM120" s="44"/>
      <c r="CN120" s="38"/>
      <c r="CO120" s="38"/>
    </row>
    <row r="121" spans="2:93" ht="9.6" customHeight="1" x14ac:dyDescent="0.15">
      <c r="B121" s="117" t="s">
        <v>164</v>
      </c>
      <c r="C121" s="43" t="s">
        <v>11</v>
      </c>
      <c r="D121" s="49"/>
      <c r="E121" s="49">
        <v>43880</v>
      </c>
      <c r="F121" s="49">
        <v>43461</v>
      </c>
      <c r="G121" s="49">
        <v>43202</v>
      </c>
      <c r="H121" s="49">
        <v>42785</v>
      </c>
      <c r="I121" s="49"/>
      <c r="J121" s="49">
        <v>43492</v>
      </c>
      <c r="K121" s="49">
        <v>42595</v>
      </c>
      <c r="L121" s="49">
        <v>42142</v>
      </c>
      <c r="M121" s="47">
        <v>41886</v>
      </c>
      <c r="N121" s="49">
        <v>41040</v>
      </c>
      <c r="O121" s="49">
        <v>41381</v>
      </c>
      <c r="P121" s="49">
        <v>41287</v>
      </c>
      <c r="Q121" s="47">
        <v>41517</v>
      </c>
      <c r="R121" s="47">
        <v>41312</v>
      </c>
      <c r="S121" s="49">
        <v>41220</v>
      </c>
      <c r="T121" s="47">
        <v>41278</v>
      </c>
      <c r="U121" s="47">
        <v>41320</v>
      </c>
      <c r="V121" s="47">
        <v>41545</v>
      </c>
      <c r="W121" s="49">
        <v>41650</v>
      </c>
      <c r="X121" s="49">
        <v>41558</v>
      </c>
      <c r="Y121" s="49">
        <v>41517</v>
      </c>
      <c r="Z121" s="49">
        <v>41868</v>
      </c>
      <c r="AA121" s="47">
        <v>42171</v>
      </c>
      <c r="AB121" s="47">
        <v>42276</v>
      </c>
      <c r="AC121" s="49">
        <v>42390</v>
      </c>
      <c r="AD121" s="47">
        <v>42355</v>
      </c>
      <c r="AE121" s="47">
        <v>42375</v>
      </c>
      <c r="AF121" s="49">
        <v>42391</v>
      </c>
      <c r="AG121" s="47">
        <v>42381</v>
      </c>
      <c r="AH121" s="49">
        <v>42264</v>
      </c>
      <c r="AI121" s="49">
        <v>42258</v>
      </c>
      <c r="AJ121" s="49">
        <v>42298</v>
      </c>
      <c r="AK121" s="49">
        <v>42339</v>
      </c>
      <c r="AL121" s="49">
        <v>42256</v>
      </c>
      <c r="AM121" s="49">
        <v>42079</v>
      </c>
      <c r="AN121" s="49">
        <v>41834</v>
      </c>
      <c r="AO121" s="49">
        <v>41672</v>
      </c>
      <c r="AP121" s="38">
        <v>41582</v>
      </c>
      <c r="AQ121" s="38">
        <v>41505</v>
      </c>
      <c r="AR121" s="38">
        <v>41230</v>
      </c>
      <c r="AS121" s="38">
        <v>41015</v>
      </c>
      <c r="AT121" s="38">
        <v>40866</v>
      </c>
      <c r="AU121" s="38">
        <v>40514</v>
      </c>
      <c r="AV121" s="38">
        <v>40245</v>
      </c>
      <c r="AW121" s="38">
        <v>39996</v>
      </c>
      <c r="AX121" s="38">
        <v>39685</v>
      </c>
      <c r="AY121" s="38">
        <v>39264</v>
      </c>
      <c r="AZ121" s="38">
        <v>38849</v>
      </c>
      <c r="BA121" s="38">
        <v>38439</v>
      </c>
      <c r="BB121" s="42">
        <v>38049</v>
      </c>
      <c r="BC121" s="38">
        <v>37596</v>
      </c>
      <c r="BD121" s="38">
        <v>37157</v>
      </c>
      <c r="BE121" s="38">
        <v>36725</v>
      </c>
      <c r="BF121" s="38">
        <v>36237</v>
      </c>
      <c r="BG121" s="38">
        <v>35726</v>
      </c>
      <c r="BH121" s="38"/>
      <c r="BI121" s="65" t="s">
        <v>11</v>
      </c>
      <c r="BJ121" s="6"/>
      <c r="BK121" s="49">
        <v>285.85000000000002</v>
      </c>
      <c r="BL121" s="49">
        <v>285.85000000000002</v>
      </c>
      <c r="BM121" s="49">
        <v>12402</v>
      </c>
      <c r="BN121" s="16"/>
      <c r="BO121" s="49">
        <v>41928</v>
      </c>
      <c r="BP121" s="49">
        <v>20088</v>
      </c>
      <c r="BQ121" s="35">
        <f t="shared" si="15"/>
        <v>21840</v>
      </c>
      <c r="BR121" s="14"/>
      <c r="BS121" s="35">
        <f t="shared" si="22"/>
        <v>42030</v>
      </c>
      <c r="BT121" s="49">
        <v>20480</v>
      </c>
      <c r="BU121" s="49">
        <v>21550</v>
      </c>
      <c r="BV121" s="17"/>
      <c r="BW121" s="104">
        <f t="shared" si="23"/>
        <v>41852</v>
      </c>
      <c r="BX121" s="102">
        <v>20487</v>
      </c>
      <c r="BY121" s="102">
        <v>21365</v>
      </c>
      <c r="BZ121" s="102">
        <v>12068</v>
      </c>
      <c r="CA121" s="14"/>
      <c r="CB121" s="35">
        <f t="shared" si="24"/>
        <v>41789</v>
      </c>
      <c r="CC121" s="49">
        <v>20468</v>
      </c>
      <c r="CD121" s="49">
        <v>21321</v>
      </c>
      <c r="CE121" s="49">
        <v>41852</v>
      </c>
      <c r="CG121" s="43" t="s">
        <v>11</v>
      </c>
      <c r="CH121" s="104">
        <f t="shared" si="25"/>
        <v>40793</v>
      </c>
      <c r="CI121" s="102">
        <v>19918</v>
      </c>
      <c r="CJ121" s="102">
        <v>20875</v>
      </c>
      <c r="CK121" s="102">
        <v>12400</v>
      </c>
      <c r="CL121" s="14"/>
      <c r="CM121" s="35">
        <f t="shared" si="26"/>
        <v>41267</v>
      </c>
      <c r="CN121" s="38">
        <v>20170</v>
      </c>
      <c r="CO121" s="38">
        <v>21097</v>
      </c>
    </row>
    <row r="122" spans="2:93" ht="9.6" customHeight="1" x14ac:dyDescent="0.15">
      <c r="B122" s="117" t="s">
        <v>165</v>
      </c>
      <c r="C122" s="43" t="s">
        <v>12</v>
      </c>
      <c r="D122" s="49"/>
      <c r="E122" s="49">
        <v>33117</v>
      </c>
      <c r="F122" s="49">
        <v>33060</v>
      </c>
      <c r="G122" s="49">
        <v>32712</v>
      </c>
      <c r="H122" s="49">
        <v>32650</v>
      </c>
      <c r="I122" s="49"/>
      <c r="J122" s="49">
        <v>34084</v>
      </c>
      <c r="K122" s="49">
        <v>34853</v>
      </c>
      <c r="L122" s="49">
        <v>36279</v>
      </c>
      <c r="M122" s="47">
        <v>38062</v>
      </c>
      <c r="N122" s="49">
        <v>39859</v>
      </c>
      <c r="O122" s="49">
        <v>41427</v>
      </c>
      <c r="P122" s="49">
        <v>42425</v>
      </c>
      <c r="Q122" s="47">
        <v>43403</v>
      </c>
      <c r="R122" s="47">
        <v>44672</v>
      </c>
      <c r="S122" s="49">
        <v>45910</v>
      </c>
      <c r="T122" s="47">
        <v>46808</v>
      </c>
      <c r="U122" s="47">
        <v>47783</v>
      </c>
      <c r="V122" s="47">
        <v>48395</v>
      </c>
      <c r="W122" s="49">
        <v>48818</v>
      </c>
      <c r="X122" s="49">
        <v>48955</v>
      </c>
      <c r="Y122" s="49">
        <v>49154</v>
      </c>
      <c r="Z122" s="49">
        <v>49297</v>
      </c>
      <c r="AA122" s="47">
        <v>49553</v>
      </c>
      <c r="AB122" s="47">
        <v>49682</v>
      </c>
      <c r="AC122" s="49">
        <v>50131</v>
      </c>
      <c r="AD122" s="47">
        <v>50454</v>
      </c>
      <c r="AE122" s="47">
        <v>50619</v>
      </c>
      <c r="AF122" s="49">
        <v>51023</v>
      </c>
      <c r="AG122" s="47">
        <v>51390</v>
      </c>
      <c r="AH122" s="49">
        <v>52503</v>
      </c>
      <c r="AI122" s="49">
        <v>54031</v>
      </c>
      <c r="AJ122" s="49">
        <v>55879</v>
      </c>
      <c r="AK122" s="49">
        <v>57646</v>
      </c>
      <c r="AL122" s="49">
        <v>59605</v>
      </c>
      <c r="AM122" s="49">
        <v>61025</v>
      </c>
      <c r="AN122" s="49">
        <v>62223</v>
      </c>
      <c r="AO122" s="49">
        <v>63437</v>
      </c>
      <c r="AP122" s="38">
        <v>64369</v>
      </c>
      <c r="AQ122" s="38">
        <v>65215</v>
      </c>
      <c r="AR122" s="38">
        <v>66319</v>
      </c>
      <c r="AS122" s="38">
        <v>67119</v>
      </c>
      <c r="AT122" s="38">
        <v>67528</v>
      </c>
      <c r="AU122" s="38">
        <v>68019</v>
      </c>
      <c r="AV122" s="38">
        <v>68260</v>
      </c>
      <c r="AW122" s="38">
        <v>68089</v>
      </c>
      <c r="AX122" s="38">
        <v>68432</v>
      </c>
      <c r="AY122" s="38">
        <v>68685</v>
      </c>
      <c r="AZ122" s="38">
        <v>69633</v>
      </c>
      <c r="BA122" s="38">
        <v>70868</v>
      </c>
      <c r="BB122" s="42">
        <v>72150</v>
      </c>
      <c r="BC122" s="38">
        <v>72350</v>
      </c>
      <c r="BD122" s="38">
        <v>71844</v>
      </c>
      <c r="BE122" s="38">
        <v>72845</v>
      </c>
      <c r="BF122" s="38">
        <v>74652</v>
      </c>
      <c r="BG122" s="38">
        <v>75968</v>
      </c>
      <c r="BH122" s="38"/>
      <c r="BI122" s="65" t="s">
        <v>12</v>
      </c>
      <c r="BJ122" s="6"/>
      <c r="BK122" s="49">
        <v>100.07</v>
      </c>
      <c r="BL122" s="49">
        <v>100.07</v>
      </c>
      <c r="BM122" s="49">
        <v>18452</v>
      </c>
      <c r="BN122" s="16"/>
      <c r="BO122" s="49">
        <v>34205</v>
      </c>
      <c r="BP122" s="49">
        <v>16633</v>
      </c>
      <c r="BQ122" s="35">
        <f t="shared" si="15"/>
        <v>17572</v>
      </c>
      <c r="BR122" s="14"/>
      <c r="BS122" s="35">
        <f t="shared" si="22"/>
        <v>53732</v>
      </c>
      <c r="BT122" s="49">
        <v>26427</v>
      </c>
      <c r="BU122" s="49">
        <v>27305</v>
      </c>
      <c r="BV122" s="17"/>
      <c r="BW122" s="104">
        <f t="shared" si="23"/>
        <v>61993</v>
      </c>
      <c r="BX122" s="102">
        <v>30590</v>
      </c>
      <c r="BY122" s="102">
        <v>31403</v>
      </c>
      <c r="BZ122" s="102">
        <v>18306</v>
      </c>
      <c r="CA122" s="14"/>
      <c r="CB122" s="35">
        <f t="shared" si="24"/>
        <v>61762</v>
      </c>
      <c r="CC122" s="49">
        <v>30476</v>
      </c>
      <c r="CD122" s="49">
        <v>31286</v>
      </c>
      <c r="CE122" s="49">
        <v>61993</v>
      </c>
      <c r="CG122" s="43" t="s">
        <v>12</v>
      </c>
      <c r="CH122" s="104">
        <f t="shared" si="25"/>
        <v>67200</v>
      </c>
      <c r="CI122" s="102">
        <v>33016</v>
      </c>
      <c r="CJ122" s="102">
        <v>34184</v>
      </c>
      <c r="CK122" s="102">
        <v>21028</v>
      </c>
      <c r="CL122" s="14"/>
      <c r="CM122" s="35">
        <f t="shared" si="26"/>
        <v>66101</v>
      </c>
      <c r="CN122" s="38">
        <v>32636</v>
      </c>
      <c r="CO122" s="38">
        <v>33465</v>
      </c>
    </row>
    <row r="123" spans="2:93" ht="9.6" customHeight="1" x14ac:dyDescent="0.15">
      <c r="B123" s="117" t="s">
        <v>166</v>
      </c>
      <c r="C123" s="43" t="s">
        <v>13</v>
      </c>
      <c r="D123" s="49"/>
      <c r="E123" s="49">
        <v>34299</v>
      </c>
      <c r="F123" s="49">
        <v>33761</v>
      </c>
      <c r="G123" s="49">
        <v>32836</v>
      </c>
      <c r="H123" s="49">
        <v>32479</v>
      </c>
      <c r="I123" s="49"/>
      <c r="J123" s="49">
        <v>32898</v>
      </c>
      <c r="K123" s="49">
        <v>32595</v>
      </c>
      <c r="L123" s="49">
        <v>31871</v>
      </c>
      <c r="M123" s="47">
        <v>31628</v>
      </c>
      <c r="N123" s="49">
        <v>31751</v>
      </c>
      <c r="O123" s="49">
        <v>31653</v>
      </c>
      <c r="P123" s="49">
        <v>31622</v>
      </c>
      <c r="Q123" s="47">
        <v>31796</v>
      </c>
      <c r="R123" s="47">
        <v>32117</v>
      </c>
      <c r="S123" s="49">
        <v>32537</v>
      </c>
      <c r="T123" s="47">
        <v>32815</v>
      </c>
      <c r="U123" s="47">
        <v>33099</v>
      </c>
      <c r="V123" s="47">
        <v>33317</v>
      </c>
      <c r="W123" s="49">
        <v>33633</v>
      </c>
      <c r="X123" s="49">
        <v>33936</v>
      </c>
      <c r="Y123" s="49">
        <v>34128</v>
      </c>
      <c r="Z123" s="49">
        <v>34388</v>
      </c>
      <c r="AA123" s="47">
        <v>34601</v>
      </c>
      <c r="AB123" s="47">
        <v>34809</v>
      </c>
      <c r="AC123" s="49">
        <v>34909</v>
      </c>
      <c r="AD123" s="47">
        <v>35223</v>
      </c>
      <c r="AE123" s="47">
        <v>35433</v>
      </c>
      <c r="AF123" s="49">
        <v>35528</v>
      </c>
      <c r="AG123" s="47">
        <v>35579</v>
      </c>
      <c r="AH123" s="49">
        <v>35485</v>
      </c>
      <c r="AI123" s="49">
        <v>35498</v>
      </c>
      <c r="AJ123" s="49">
        <v>35459</v>
      </c>
      <c r="AK123" s="49">
        <v>35417</v>
      </c>
      <c r="AL123" s="49">
        <v>35436</v>
      </c>
      <c r="AM123" s="49">
        <v>35343</v>
      </c>
      <c r="AN123" s="49">
        <v>35304</v>
      </c>
      <c r="AO123" s="49">
        <v>35180</v>
      </c>
      <c r="AP123" s="38">
        <v>35013</v>
      </c>
      <c r="AQ123" s="38">
        <v>34781</v>
      </c>
      <c r="AR123" s="38">
        <v>34667</v>
      </c>
      <c r="AS123" s="38">
        <v>34396</v>
      </c>
      <c r="AT123" s="38">
        <v>34210</v>
      </c>
      <c r="AU123" s="38">
        <v>34113</v>
      </c>
      <c r="AV123" s="38">
        <v>33804</v>
      </c>
      <c r="AW123" s="38">
        <v>33479</v>
      </c>
      <c r="AX123" s="38">
        <v>33233</v>
      </c>
      <c r="AY123" s="38">
        <v>33020</v>
      </c>
      <c r="AZ123" s="38">
        <v>32666</v>
      </c>
      <c r="BA123" s="38">
        <v>32378</v>
      </c>
      <c r="BB123" s="42">
        <v>32062</v>
      </c>
      <c r="BC123" s="38">
        <v>31690</v>
      </c>
      <c r="BD123" s="38">
        <v>31548</v>
      </c>
      <c r="BE123" s="38">
        <v>31213</v>
      </c>
      <c r="BF123" s="38">
        <v>30818</v>
      </c>
      <c r="BG123" s="38">
        <v>30474</v>
      </c>
      <c r="BH123" s="38"/>
      <c r="BI123" s="65" t="s">
        <v>13</v>
      </c>
      <c r="BJ123" s="6"/>
      <c r="BK123" s="49">
        <v>147.58000000000001</v>
      </c>
      <c r="BL123" s="49">
        <v>147.58000000000001</v>
      </c>
      <c r="BM123" s="49">
        <v>9640</v>
      </c>
      <c r="BN123" s="16"/>
      <c r="BO123" s="49">
        <v>31973</v>
      </c>
      <c r="BP123" s="49">
        <v>15509</v>
      </c>
      <c r="BQ123" s="35">
        <f t="shared" si="15"/>
        <v>16464</v>
      </c>
      <c r="BR123" s="14"/>
      <c r="BS123" s="35">
        <f t="shared" si="22"/>
        <v>35431</v>
      </c>
      <c r="BT123" s="49">
        <v>17389</v>
      </c>
      <c r="BU123" s="49">
        <v>18042</v>
      </c>
      <c r="BV123" s="17"/>
      <c r="BW123" s="104">
        <f t="shared" si="23"/>
        <v>35316</v>
      </c>
      <c r="BX123" s="102">
        <v>17303</v>
      </c>
      <c r="BY123" s="102">
        <v>18013</v>
      </c>
      <c r="BZ123" s="102">
        <v>9538</v>
      </c>
      <c r="CA123" s="14"/>
      <c r="CB123" s="35">
        <f t="shared" si="24"/>
        <v>35235</v>
      </c>
      <c r="CC123" s="49">
        <v>17265</v>
      </c>
      <c r="CD123" s="49">
        <v>17970</v>
      </c>
      <c r="CE123" s="49">
        <v>35316</v>
      </c>
      <c r="CG123" s="43" t="s">
        <v>13</v>
      </c>
      <c r="CH123" s="104">
        <f t="shared" si="25"/>
        <v>34354</v>
      </c>
      <c r="CI123" s="102">
        <v>16853</v>
      </c>
      <c r="CJ123" s="102">
        <v>17501</v>
      </c>
      <c r="CK123" s="102">
        <v>9889</v>
      </c>
      <c r="CL123" s="14"/>
      <c r="CM123" s="35">
        <f t="shared" si="26"/>
        <v>34665</v>
      </c>
      <c r="CN123" s="38">
        <v>17015</v>
      </c>
      <c r="CO123" s="38">
        <v>17650</v>
      </c>
    </row>
    <row r="124" spans="2:93" ht="9.6" customHeight="1" x14ac:dyDescent="0.15">
      <c r="B124" s="117" t="s">
        <v>167</v>
      </c>
      <c r="C124" s="43" t="s">
        <v>86</v>
      </c>
      <c r="D124" s="50"/>
      <c r="E124" s="50">
        <v>21440</v>
      </c>
      <c r="F124" s="50">
        <v>21281</v>
      </c>
      <c r="G124" s="47">
        <v>21595</v>
      </c>
      <c r="H124" s="47">
        <v>23018</v>
      </c>
      <c r="I124" s="50"/>
      <c r="J124" s="50">
        <v>27413</v>
      </c>
      <c r="K124" s="50">
        <v>30033</v>
      </c>
      <c r="L124" s="50">
        <v>31949</v>
      </c>
      <c r="M124" s="47">
        <v>33010</v>
      </c>
      <c r="N124" s="50">
        <v>35109</v>
      </c>
      <c r="O124" s="50">
        <v>36676</v>
      </c>
      <c r="P124" s="47">
        <v>38412</v>
      </c>
      <c r="Q124" s="47">
        <v>39138</v>
      </c>
      <c r="R124" s="47">
        <v>41217</v>
      </c>
      <c r="S124" s="49">
        <v>42495</v>
      </c>
      <c r="T124" s="47">
        <v>44041</v>
      </c>
      <c r="U124" s="47">
        <v>45566</v>
      </c>
      <c r="V124" s="47">
        <v>46144</v>
      </c>
      <c r="W124" s="49">
        <v>47542</v>
      </c>
      <c r="X124" s="49">
        <v>49023</v>
      </c>
      <c r="Y124" s="49">
        <v>49925</v>
      </c>
      <c r="Z124" s="49">
        <v>51210</v>
      </c>
      <c r="AA124" s="47">
        <v>51982</v>
      </c>
      <c r="AB124" s="47">
        <v>52725</v>
      </c>
      <c r="AC124" s="49">
        <v>52846</v>
      </c>
      <c r="AD124" s="47">
        <v>53303</v>
      </c>
      <c r="AE124" s="47">
        <v>54002</v>
      </c>
      <c r="AF124" s="49">
        <v>54752</v>
      </c>
      <c r="AG124" s="47">
        <v>55711</v>
      </c>
      <c r="AH124" s="49">
        <v>56383</v>
      </c>
      <c r="AI124" s="49">
        <v>57852</v>
      </c>
      <c r="AJ124" s="49">
        <v>58355</v>
      </c>
      <c r="AK124" s="49">
        <v>58599</v>
      </c>
      <c r="AL124" s="49">
        <v>58818</v>
      </c>
      <c r="AM124" s="49">
        <v>59042</v>
      </c>
      <c r="AN124" s="49">
        <v>59422</v>
      </c>
      <c r="AO124" s="49">
        <v>59509</v>
      </c>
      <c r="AP124" s="38">
        <v>59628</v>
      </c>
      <c r="AQ124" s="38">
        <v>59951</v>
      </c>
      <c r="AR124" s="38">
        <v>60176</v>
      </c>
      <c r="AS124" s="38">
        <v>60660</v>
      </c>
      <c r="AT124" s="38">
        <v>60827</v>
      </c>
      <c r="AU124" s="38">
        <v>61046</v>
      </c>
      <c r="AV124" s="38">
        <v>61628</v>
      </c>
      <c r="AW124" s="38">
        <v>61892</v>
      </c>
      <c r="AX124" s="38">
        <v>62371</v>
      </c>
      <c r="AY124" s="38">
        <v>62428</v>
      </c>
      <c r="AZ124" s="38">
        <v>62567</v>
      </c>
      <c r="BA124" s="38">
        <v>62861</v>
      </c>
      <c r="BB124" s="42">
        <v>62658</v>
      </c>
      <c r="BC124" s="38">
        <v>62289</v>
      </c>
      <c r="BD124" s="38">
        <v>61166</v>
      </c>
      <c r="BE124" s="38">
        <v>61524</v>
      </c>
      <c r="BF124" s="38">
        <v>61756</v>
      </c>
      <c r="BG124" s="38">
        <v>62156</v>
      </c>
      <c r="BH124" s="38"/>
      <c r="BI124" s="65" t="s">
        <v>86</v>
      </c>
      <c r="BJ124" s="6"/>
      <c r="BK124" s="49">
        <v>19.66</v>
      </c>
      <c r="BL124" s="49">
        <v>19.66</v>
      </c>
      <c r="BM124" s="49">
        <v>20471</v>
      </c>
      <c r="BN124" s="16"/>
      <c r="BO124" s="46">
        <v>27444</v>
      </c>
      <c r="BP124" s="46">
        <v>14540</v>
      </c>
      <c r="BQ124" s="94">
        <f t="shared" si="15"/>
        <v>12904</v>
      </c>
      <c r="BR124" s="14"/>
      <c r="BS124" s="35">
        <f t="shared" si="22"/>
        <v>58456</v>
      </c>
      <c r="BT124" s="49">
        <v>29914</v>
      </c>
      <c r="BU124" s="49">
        <v>28542</v>
      </c>
      <c r="BV124" s="17"/>
      <c r="BW124" s="104">
        <f t="shared" si="23"/>
        <v>60625</v>
      </c>
      <c r="BX124" s="102">
        <v>31019</v>
      </c>
      <c r="BY124" s="102">
        <v>29606</v>
      </c>
      <c r="BZ124" s="102">
        <v>20921</v>
      </c>
      <c r="CA124" s="14"/>
      <c r="CB124" s="35">
        <f t="shared" si="24"/>
        <v>60343</v>
      </c>
      <c r="CC124" s="49">
        <v>30870</v>
      </c>
      <c r="CD124" s="49">
        <v>29473</v>
      </c>
      <c r="CE124" s="49">
        <v>60625</v>
      </c>
      <c r="CG124" s="43" t="s">
        <v>106</v>
      </c>
      <c r="CH124" s="104">
        <f t="shared" si="25"/>
        <v>61456</v>
      </c>
      <c r="CI124" s="102">
        <v>31337</v>
      </c>
      <c r="CJ124" s="102">
        <v>30119</v>
      </c>
      <c r="CK124" s="102">
        <v>22058</v>
      </c>
      <c r="CL124" s="14"/>
      <c r="CM124" s="35">
        <f t="shared" si="26"/>
        <v>61165</v>
      </c>
      <c r="CN124" s="38">
        <v>31094</v>
      </c>
      <c r="CO124" s="38">
        <v>30071</v>
      </c>
    </row>
    <row r="125" spans="2:93" ht="9.6" customHeight="1" x14ac:dyDescent="0.15">
      <c r="B125" s="117" t="s">
        <v>169</v>
      </c>
      <c r="C125" s="43" t="s">
        <v>122</v>
      </c>
      <c r="D125" s="50"/>
      <c r="E125" s="50">
        <v>26543</v>
      </c>
      <c r="F125" s="50">
        <v>26494</v>
      </c>
      <c r="G125" s="47">
        <v>26577</v>
      </c>
      <c r="H125" s="47">
        <v>26994</v>
      </c>
      <c r="I125" s="50"/>
      <c r="J125" s="50">
        <v>27179</v>
      </c>
      <c r="K125" s="50">
        <v>27446</v>
      </c>
      <c r="L125" s="50">
        <v>27859</v>
      </c>
      <c r="M125" s="47">
        <v>28563</v>
      </c>
      <c r="N125" s="50">
        <v>29554</v>
      </c>
      <c r="O125" s="50">
        <v>30080</v>
      </c>
      <c r="P125" s="47">
        <v>30363</v>
      </c>
      <c r="Q125" s="47">
        <v>30384</v>
      </c>
      <c r="R125" s="47">
        <v>31260</v>
      </c>
      <c r="S125" s="49">
        <v>32084</v>
      </c>
      <c r="T125" s="47">
        <v>32777</v>
      </c>
      <c r="U125" s="47">
        <v>33521</v>
      </c>
      <c r="V125" s="47">
        <v>34009</v>
      </c>
      <c r="W125" s="49">
        <v>34334</v>
      </c>
      <c r="X125" s="49">
        <v>34426</v>
      </c>
      <c r="Y125" s="49">
        <v>35009</v>
      </c>
      <c r="Z125" s="49">
        <v>35457</v>
      </c>
      <c r="AA125" s="47">
        <v>35718</v>
      </c>
      <c r="AB125" s="47">
        <v>35898</v>
      </c>
      <c r="AC125" s="49">
        <v>36174</v>
      </c>
      <c r="AD125" s="47">
        <v>36492</v>
      </c>
      <c r="AE125" s="47">
        <v>36742</v>
      </c>
      <c r="AF125" s="49">
        <v>37203</v>
      </c>
      <c r="AG125" s="47">
        <v>37259</v>
      </c>
      <c r="AH125" s="49">
        <v>37478</v>
      </c>
      <c r="AI125" s="49">
        <v>37931</v>
      </c>
      <c r="AJ125" s="49">
        <v>38126</v>
      </c>
      <c r="AK125" s="49">
        <v>38308</v>
      </c>
      <c r="AL125" s="49">
        <v>38821</v>
      </c>
      <c r="AM125" s="49">
        <v>39290</v>
      </c>
      <c r="AN125" s="49">
        <v>39805</v>
      </c>
      <c r="AO125" s="49">
        <v>39724</v>
      </c>
      <c r="AP125" s="38">
        <v>40087</v>
      </c>
      <c r="AQ125" s="38">
        <v>40512</v>
      </c>
      <c r="AR125" s="38">
        <v>40877</v>
      </c>
      <c r="AS125" s="38">
        <v>41341</v>
      </c>
      <c r="AT125" s="38">
        <v>41874</v>
      </c>
      <c r="AU125" s="38">
        <v>42245</v>
      </c>
      <c r="AV125" s="38">
        <v>42966</v>
      </c>
      <c r="AW125" s="38">
        <v>43426</v>
      </c>
      <c r="AX125" s="38">
        <v>43857</v>
      </c>
      <c r="AY125" s="38">
        <v>44231</v>
      </c>
      <c r="AZ125" s="38">
        <v>44254</v>
      </c>
      <c r="BA125" s="38">
        <v>44271</v>
      </c>
      <c r="BB125" s="42">
        <v>44308</v>
      </c>
      <c r="BC125" s="38">
        <v>43903</v>
      </c>
      <c r="BD125" s="38">
        <v>43530</v>
      </c>
      <c r="BE125" s="38">
        <v>43463</v>
      </c>
      <c r="BF125" s="38">
        <v>43656</v>
      </c>
      <c r="BG125" s="38">
        <v>43880</v>
      </c>
      <c r="BH125" s="38"/>
      <c r="BI125" s="65" t="s">
        <v>122</v>
      </c>
      <c r="BJ125" s="6"/>
      <c r="BK125" s="49">
        <v>60.71</v>
      </c>
      <c r="BL125" s="49">
        <v>60.71</v>
      </c>
      <c r="BM125" s="49">
        <v>11639</v>
      </c>
      <c r="BN125" s="16"/>
      <c r="BO125" s="46">
        <v>26844</v>
      </c>
      <c r="BP125" s="46">
        <v>13110</v>
      </c>
      <c r="BQ125" s="94">
        <f t="shared" si="15"/>
        <v>13734</v>
      </c>
      <c r="BR125" s="14"/>
      <c r="BS125" s="35">
        <f t="shared" si="22"/>
        <v>38091</v>
      </c>
      <c r="BT125" s="49">
        <v>18759</v>
      </c>
      <c r="BU125" s="49">
        <v>19332</v>
      </c>
      <c r="BV125" s="17"/>
      <c r="BW125" s="104">
        <f t="shared" si="23"/>
        <v>40072</v>
      </c>
      <c r="BX125" s="102">
        <v>19749</v>
      </c>
      <c r="BY125" s="102">
        <v>20323</v>
      </c>
      <c r="BZ125" s="102">
        <v>11811</v>
      </c>
      <c r="CA125" s="14"/>
      <c r="CB125" s="35">
        <f t="shared" si="24"/>
        <v>40025</v>
      </c>
      <c r="CC125" s="49">
        <v>19727</v>
      </c>
      <c r="CD125" s="49">
        <v>20298</v>
      </c>
      <c r="CE125" s="49">
        <v>40072</v>
      </c>
      <c r="CG125" s="43" t="s">
        <v>107</v>
      </c>
      <c r="CH125" s="104">
        <f t="shared" si="25"/>
        <v>41406</v>
      </c>
      <c r="CI125" s="102">
        <v>20395</v>
      </c>
      <c r="CJ125" s="102">
        <v>21011</v>
      </c>
      <c r="CK125" s="102">
        <v>13137</v>
      </c>
      <c r="CL125" s="14"/>
      <c r="CM125" s="35">
        <f t="shared" si="26"/>
        <v>41283</v>
      </c>
      <c r="CN125" s="38">
        <v>20352</v>
      </c>
      <c r="CO125" s="38">
        <v>20931</v>
      </c>
    </row>
    <row r="126" spans="2:93" ht="9.6" customHeight="1" x14ac:dyDescent="0.15">
      <c r="B126" s="117" t="s">
        <v>170</v>
      </c>
      <c r="C126" s="43" t="s">
        <v>130</v>
      </c>
      <c r="D126" s="81"/>
      <c r="E126" s="81">
        <f t="shared" ref="E126:P126" si="30">E189+E190+E191+E192+E193+E194+E195+E196+E206</f>
        <v>121444</v>
      </c>
      <c r="F126" s="81">
        <f t="shared" si="30"/>
        <v>118164</v>
      </c>
      <c r="G126" s="81">
        <f t="shared" si="30"/>
        <v>115313</v>
      </c>
      <c r="H126" s="81">
        <f t="shared" si="30"/>
        <v>113383</v>
      </c>
      <c r="I126" s="81"/>
      <c r="J126" s="81">
        <f t="shared" si="30"/>
        <v>116376</v>
      </c>
      <c r="K126" s="81">
        <f t="shared" si="30"/>
        <v>114753</v>
      </c>
      <c r="L126" s="81">
        <f t="shared" si="30"/>
        <v>111701</v>
      </c>
      <c r="M126" s="81">
        <f t="shared" si="30"/>
        <v>108941</v>
      </c>
      <c r="N126" s="81">
        <f t="shared" si="30"/>
        <v>106017</v>
      </c>
      <c r="O126" s="81">
        <f t="shared" si="30"/>
        <v>104482</v>
      </c>
      <c r="P126" s="81">
        <f t="shared" si="30"/>
        <v>102983</v>
      </c>
      <c r="Q126" s="81">
        <f t="shared" ref="Q126:AV126" si="31">Q189+Q190+Q191+Q192+Q193+Q194+Q195+Q196+Q206</f>
        <v>103830</v>
      </c>
      <c r="R126" s="81">
        <f t="shared" si="31"/>
        <v>101035</v>
      </c>
      <c r="S126" s="81">
        <f t="shared" si="31"/>
        <v>100362</v>
      </c>
      <c r="T126" s="81">
        <f t="shared" si="31"/>
        <v>100153</v>
      </c>
      <c r="U126" s="81">
        <f t="shared" si="31"/>
        <v>99848</v>
      </c>
      <c r="V126" s="81">
        <f t="shared" si="31"/>
        <v>99762</v>
      </c>
      <c r="W126" s="81">
        <f t="shared" si="31"/>
        <v>100091</v>
      </c>
      <c r="X126" s="81">
        <f t="shared" si="31"/>
        <v>100226</v>
      </c>
      <c r="Y126" s="81">
        <f t="shared" si="31"/>
        <v>100352</v>
      </c>
      <c r="Z126" s="81">
        <f t="shared" si="31"/>
        <v>100369</v>
      </c>
      <c r="AA126" s="81">
        <f t="shared" si="31"/>
        <v>100282</v>
      </c>
      <c r="AB126" s="81">
        <f t="shared" si="31"/>
        <v>100473</v>
      </c>
      <c r="AC126" s="81">
        <f t="shared" si="31"/>
        <v>100418</v>
      </c>
      <c r="AD126" s="81">
        <f t="shared" si="31"/>
        <v>100594</v>
      </c>
      <c r="AE126" s="81">
        <f t="shared" si="31"/>
        <v>100582</v>
      </c>
      <c r="AF126" s="81">
        <f t="shared" si="31"/>
        <v>100394</v>
      </c>
      <c r="AG126" s="81">
        <f t="shared" si="31"/>
        <v>100023</v>
      </c>
      <c r="AH126" s="81">
        <f t="shared" si="31"/>
        <v>99671</v>
      </c>
      <c r="AI126" s="81">
        <f t="shared" si="31"/>
        <v>99562</v>
      </c>
      <c r="AJ126" s="81">
        <f t="shared" si="31"/>
        <v>99206</v>
      </c>
      <c r="AK126" s="81">
        <f t="shared" si="31"/>
        <v>98809</v>
      </c>
      <c r="AL126" s="81">
        <f t="shared" si="31"/>
        <v>98394</v>
      </c>
      <c r="AM126" s="81">
        <f t="shared" si="31"/>
        <v>98157</v>
      </c>
      <c r="AN126" s="81">
        <f t="shared" si="31"/>
        <v>97700</v>
      </c>
      <c r="AO126" s="81">
        <f t="shared" si="31"/>
        <v>97214</v>
      </c>
      <c r="AP126" s="81">
        <f t="shared" si="31"/>
        <v>96617</v>
      </c>
      <c r="AQ126" s="81">
        <f t="shared" si="31"/>
        <v>95935</v>
      </c>
      <c r="AR126" s="81">
        <f t="shared" si="31"/>
        <v>95221</v>
      </c>
      <c r="AS126" s="81">
        <f t="shared" si="31"/>
        <v>94783</v>
      </c>
      <c r="AT126" s="81">
        <f t="shared" si="31"/>
        <v>93979</v>
      </c>
      <c r="AU126" s="81">
        <f t="shared" si="31"/>
        <v>93033</v>
      </c>
      <c r="AV126" s="81">
        <f t="shared" si="31"/>
        <v>92317</v>
      </c>
      <c r="AW126" s="81">
        <f>AW189+AW190+AW191+AW192+AW193+AW194+AW195+AW196+AW206</f>
        <v>91468</v>
      </c>
      <c r="AX126" s="38">
        <v>90633</v>
      </c>
      <c r="AY126" s="38">
        <v>89439</v>
      </c>
      <c r="AZ126" s="38">
        <v>88277</v>
      </c>
      <c r="BA126" s="38">
        <v>87087</v>
      </c>
      <c r="BB126" s="42">
        <v>86289</v>
      </c>
      <c r="BC126" s="38">
        <v>85611</v>
      </c>
      <c r="BD126" s="38">
        <v>85304</v>
      </c>
      <c r="BE126" s="38">
        <v>84384</v>
      </c>
      <c r="BF126" s="38">
        <v>83693</v>
      </c>
      <c r="BG126" s="38">
        <v>83019</v>
      </c>
      <c r="BH126" s="38"/>
      <c r="BI126" s="65" t="s">
        <v>138</v>
      </c>
      <c r="BJ126" s="6"/>
      <c r="BK126" s="81">
        <f>BK189+BK190+BK191+BK192+BK193+BK194+BK195+BK196+BK206</f>
        <v>536.87</v>
      </c>
      <c r="BL126" s="81">
        <f>BL189+BL190+BL191+BL192+BL193+BL194+BL195+BL196+BL206</f>
        <v>536.87</v>
      </c>
      <c r="BM126" s="81">
        <f>BM189+BM190+BM191+BM192+BM193+BM194+BM195+BM196+BM206</f>
        <v>24788</v>
      </c>
      <c r="BN126" s="16"/>
      <c r="BO126" s="81">
        <f>BO189+BO190+BO191+BO192+BO193+BO194+BO195+BO196+BO206</f>
        <v>111200</v>
      </c>
      <c r="BP126" s="81">
        <f>BP189+BP190+BP191+BP192+BP193+BP194+BP195+BP196+BP206</f>
        <v>53529</v>
      </c>
      <c r="BQ126" s="81">
        <f>BQ189+BQ190+BQ191+BQ192+BQ193+BQ194+BQ195+BQ196+BQ206</f>
        <v>57671</v>
      </c>
      <c r="BR126" s="14"/>
      <c r="BS126" s="49"/>
      <c r="BT126" s="49"/>
      <c r="BU126" s="49"/>
      <c r="BV126" s="17"/>
      <c r="BW126" s="102"/>
      <c r="BX126" s="102"/>
      <c r="BY126" s="102"/>
      <c r="BZ126" s="102"/>
      <c r="CA126" s="14"/>
      <c r="CB126" s="49"/>
      <c r="CC126" s="49"/>
      <c r="CD126" s="49"/>
      <c r="CE126" s="49"/>
      <c r="CG126" s="43"/>
      <c r="CH126" s="104"/>
      <c r="CI126" s="102"/>
      <c r="CJ126" s="102"/>
      <c r="CK126" s="102"/>
      <c r="CL126" s="14"/>
      <c r="CM126" s="35"/>
      <c r="CN126" s="38"/>
      <c r="CO126" s="38"/>
    </row>
    <row r="127" spans="2:93" ht="9.6" customHeight="1" x14ac:dyDescent="0.15">
      <c r="B127" s="117" t="s">
        <v>171</v>
      </c>
      <c r="C127" s="43" t="s">
        <v>131</v>
      </c>
      <c r="D127" s="81"/>
      <c r="E127" s="81">
        <f t="shared" ref="E127:P127" si="32">E179+E180+E181+E182+E183+E184+E185+E186+E187+E188</f>
        <v>128962</v>
      </c>
      <c r="F127" s="81">
        <f t="shared" si="32"/>
        <v>126591</v>
      </c>
      <c r="G127" s="81">
        <f t="shared" si="32"/>
        <v>122504</v>
      </c>
      <c r="H127" s="81">
        <f t="shared" si="32"/>
        <v>120001</v>
      </c>
      <c r="I127" s="81"/>
      <c r="J127" s="81">
        <f t="shared" si="32"/>
        <v>121193</v>
      </c>
      <c r="K127" s="81">
        <f t="shared" si="32"/>
        <v>119470</v>
      </c>
      <c r="L127" s="81">
        <f t="shared" si="32"/>
        <v>115778</v>
      </c>
      <c r="M127" s="81">
        <f t="shared" si="32"/>
        <v>113436</v>
      </c>
      <c r="N127" s="81">
        <f t="shared" si="32"/>
        <v>110439</v>
      </c>
      <c r="O127" s="81">
        <f t="shared" si="32"/>
        <v>107739</v>
      </c>
      <c r="P127" s="81">
        <f t="shared" si="32"/>
        <v>105664</v>
      </c>
      <c r="Q127" s="81">
        <f t="shared" ref="Q127:AU127" si="33">Q179+Q180+Q181+Q182+Q183+Q184+Q185+Q186+Q187+Q188</f>
        <v>107043</v>
      </c>
      <c r="R127" s="81">
        <f t="shared" si="33"/>
        <v>102267</v>
      </c>
      <c r="S127" s="81">
        <f t="shared" si="33"/>
        <v>101260</v>
      </c>
      <c r="T127" s="81">
        <f t="shared" si="33"/>
        <v>100529</v>
      </c>
      <c r="U127" s="81">
        <f t="shared" si="33"/>
        <v>100144</v>
      </c>
      <c r="V127" s="81">
        <f t="shared" si="33"/>
        <v>99278</v>
      </c>
      <c r="W127" s="81">
        <f t="shared" si="33"/>
        <v>99044</v>
      </c>
      <c r="X127" s="81">
        <f t="shared" si="33"/>
        <v>98173</v>
      </c>
      <c r="Y127" s="81">
        <f t="shared" si="33"/>
        <v>97790</v>
      </c>
      <c r="Z127" s="81">
        <f t="shared" si="33"/>
        <v>97443</v>
      </c>
      <c r="AA127" s="81">
        <f t="shared" si="33"/>
        <v>97030</v>
      </c>
      <c r="AB127" s="81">
        <f t="shared" si="33"/>
        <v>96617</v>
      </c>
      <c r="AC127" s="81">
        <f t="shared" si="33"/>
        <v>96414</v>
      </c>
      <c r="AD127" s="81">
        <f t="shared" si="33"/>
        <v>96029</v>
      </c>
      <c r="AE127" s="81">
        <f t="shared" si="33"/>
        <v>95463</v>
      </c>
      <c r="AF127" s="81">
        <f t="shared" si="33"/>
        <v>94839</v>
      </c>
      <c r="AG127" s="81">
        <f t="shared" si="33"/>
        <v>94294</v>
      </c>
      <c r="AH127" s="81">
        <f t="shared" si="33"/>
        <v>93777</v>
      </c>
      <c r="AI127" s="81">
        <f t="shared" si="33"/>
        <v>93031</v>
      </c>
      <c r="AJ127" s="81">
        <f t="shared" si="33"/>
        <v>92439</v>
      </c>
      <c r="AK127" s="81">
        <f t="shared" si="33"/>
        <v>91622</v>
      </c>
      <c r="AL127" s="81">
        <f t="shared" si="33"/>
        <v>91073</v>
      </c>
      <c r="AM127" s="81">
        <f t="shared" si="33"/>
        <v>90330</v>
      </c>
      <c r="AN127" s="81">
        <f t="shared" si="33"/>
        <v>89436</v>
      </c>
      <c r="AO127" s="81">
        <f t="shared" si="33"/>
        <v>88698</v>
      </c>
      <c r="AP127" s="81">
        <f t="shared" si="33"/>
        <v>87976</v>
      </c>
      <c r="AQ127" s="81">
        <f t="shared" si="33"/>
        <v>87400</v>
      </c>
      <c r="AR127" s="81">
        <f t="shared" si="33"/>
        <v>86791</v>
      </c>
      <c r="AS127" s="81">
        <f t="shared" si="33"/>
        <v>86020</v>
      </c>
      <c r="AT127" s="81">
        <f t="shared" si="33"/>
        <v>85176</v>
      </c>
      <c r="AU127" s="81">
        <f t="shared" si="33"/>
        <v>84375</v>
      </c>
      <c r="AV127" s="81">
        <f>AV179+AV180+AV181+AV182+AV183+AV184+AV185+AV186+AV187+AV188</f>
        <v>83580</v>
      </c>
      <c r="AW127" s="81">
        <f>AW179+AW180+AW181+AW182+AW183+AW184+AW185+AW186+AW187+AW188</f>
        <v>82588</v>
      </c>
      <c r="AX127" s="38">
        <v>81464</v>
      </c>
      <c r="AY127" s="38">
        <v>80526</v>
      </c>
      <c r="AZ127" s="38">
        <v>79427</v>
      </c>
      <c r="BA127" s="38">
        <v>78337</v>
      </c>
      <c r="BB127" s="42">
        <v>77340</v>
      </c>
      <c r="BC127" s="38">
        <v>76202</v>
      </c>
      <c r="BD127" s="38">
        <v>75296</v>
      </c>
      <c r="BE127" s="38">
        <v>74195</v>
      </c>
      <c r="BF127" s="38">
        <v>73096</v>
      </c>
      <c r="BG127" s="38">
        <v>71924</v>
      </c>
      <c r="BH127" s="38"/>
      <c r="BI127" s="65" t="s">
        <v>139</v>
      </c>
      <c r="BJ127" s="6"/>
      <c r="BK127" s="81">
        <f>BK179+BK180+BK181+BK182+BK183+BK184+BK185+BK186+BK187+BK188</f>
        <v>806.38</v>
      </c>
      <c r="BL127" s="81">
        <f>BL179+BL180+BL181+BL182+BL183+BL184+BL185+BL186+BL187+BL188</f>
        <v>806.38</v>
      </c>
      <c r="BM127" s="81">
        <f>BM179+BM180+BM181+BM182+BM183+BM184+BM185+BM186+BM187+BM188</f>
        <v>23758</v>
      </c>
      <c r="BN127" s="16"/>
      <c r="BO127" s="81">
        <f>BO179+BO180+BO181+BO182+BO183+BO184+BO185+BO186+BO187+BO188</f>
        <v>116129</v>
      </c>
      <c r="BP127" s="81">
        <f>BP179+BP180+BP181+BP182+BP183+BP184+BP185+BP186+BP187+BP188</f>
        <v>55783</v>
      </c>
      <c r="BQ127" s="81">
        <f>BQ179+BQ180+BQ181+BQ182+BQ183+BQ184+BQ185+BQ186+BQ187+BQ188</f>
        <v>60346</v>
      </c>
      <c r="BR127" s="14"/>
      <c r="BS127" s="49"/>
      <c r="BT127" s="49"/>
      <c r="BU127" s="49"/>
      <c r="BV127" s="17"/>
      <c r="BW127" s="102"/>
      <c r="BX127" s="102"/>
      <c r="BY127" s="102"/>
      <c r="BZ127" s="102"/>
      <c r="CA127" s="14"/>
      <c r="CB127" s="49"/>
      <c r="CC127" s="49"/>
      <c r="CD127" s="49"/>
      <c r="CE127" s="49"/>
      <c r="CG127" s="43"/>
      <c r="CH127" s="104"/>
      <c r="CI127" s="102"/>
      <c r="CJ127" s="102"/>
      <c r="CK127" s="102"/>
      <c r="CL127" s="14"/>
      <c r="CM127" s="35"/>
      <c r="CN127" s="38"/>
      <c r="CO127" s="38"/>
    </row>
    <row r="128" spans="2:93" ht="9.6" customHeight="1" x14ac:dyDescent="0.15">
      <c r="B128" s="117" t="s">
        <v>172</v>
      </c>
      <c r="C128" s="43" t="s">
        <v>121</v>
      </c>
      <c r="D128" s="81"/>
      <c r="E128" s="81">
        <f t="shared" ref="E128:P128" si="34">E202+E198</f>
        <v>33904</v>
      </c>
      <c r="F128" s="81">
        <f t="shared" si="34"/>
        <v>33634</v>
      </c>
      <c r="G128" s="81">
        <f t="shared" si="34"/>
        <v>33575</v>
      </c>
      <c r="H128" s="81">
        <f t="shared" si="34"/>
        <v>33120</v>
      </c>
      <c r="I128" s="81"/>
      <c r="J128" s="81">
        <f t="shared" si="34"/>
        <v>33830</v>
      </c>
      <c r="K128" s="81">
        <f t="shared" si="34"/>
        <v>33451</v>
      </c>
      <c r="L128" s="81">
        <f t="shared" si="34"/>
        <v>33216</v>
      </c>
      <c r="M128" s="81">
        <f t="shared" si="34"/>
        <v>33276</v>
      </c>
      <c r="N128" s="81">
        <f t="shared" si="34"/>
        <v>32945</v>
      </c>
      <c r="O128" s="81">
        <f t="shared" si="34"/>
        <v>33235</v>
      </c>
      <c r="P128" s="81">
        <f t="shared" si="34"/>
        <v>33351</v>
      </c>
      <c r="Q128" s="81">
        <f t="shared" ref="Q128:AV128" si="35">Q202+Q198</f>
        <v>33257</v>
      </c>
      <c r="R128" s="81">
        <f t="shared" si="35"/>
        <v>33494</v>
      </c>
      <c r="S128" s="81">
        <f t="shared" si="35"/>
        <v>33949</v>
      </c>
      <c r="T128" s="81">
        <f t="shared" si="35"/>
        <v>34876</v>
      </c>
      <c r="U128" s="81">
        <f t="shared" si="35"/>
        <v>35371</v>
      </c>
      <c r="V128" s="81">
        <f t="shared" si="35"/>
        <v>35891</v>
      </c>
      <c r="W128" s="81">
        <f t="shared" si="35"/>
        <v>36394</v>
      </c>
      <c r="X128" s="81">
        <f t="shared" si="35"/>
        <v>37048</v>
      </c>
      <c r="Y128" s="81">
        <f t="shared" si="35"/>
        <v>37628</v>
      </c>
      <c r="Z128" s="81">
        <f t="shared" si="35"/>
        <v>38318</v>
      </c>
      <c r="AA128" s="81">
        <f t="shared" si="35"/>
        <v>38844</v>
      </c>
      <c r="AB128" s="81">
        <f t="shared" si="35"/>
        <v>39301</v>
      </c>
      <c r="AC128" s="81">
        <f t="shared" si="35"/>
        <v>39623</v>
      </c>
      <c r="AD128" s="81">
        <f t="shared" si="35"/>
        <v>39914</v>
      </c>
      <c r="AE128" s="81">
        <f t="shared" si="35"/>
        <v>40163</v>
      </c>
      <c r="AF128" s="81">
        <f t="shared" si="35"/>
        <v>40425</v>
      </c>
      <c r="AG128" s="81">
        <f t="shared" si="35"/>
        <v>40576</v>
      </c>
      <c r="AH128" s="81">
        <f t="shared" si="35"/>
        <v>40915</v>
      </c>
      <c r="AI128" s="81">
        <f t="shared" si="35"/>
        <v>41111</v>
      </c>
      <c r="AJ128" s="81">
        <f t="shared" si="35"/>
        <v>41458</v>
      </c>
      <c r="AK128" s="81">
        <f t="shared" si="35"/>
        <v>41786</v>
      </c>
      <c r="AL128" s="81">
        <f t="shared" si="35"/>
        <v>42323</v>
      </c>
      <c r="AM128" s="81">
        <f t="shared" si="35"/>
        <v>42894</v>
      </c>
      <c r="AN128" s="81">
        <f t="shared" si="35"/>
        <v>43196</v>
      </c>
      <c r="AO128" s="81">
        <f t="shared" si="35"/>
        <v>43437</v>
      </c>
      <c r="AP128" s="81">
        <f t="shared" si="35"/>
        <v>43393</v>
      </c>
      <c r="AQ128" s="81">
        <f t="shared" si="35"/>
        <v>43635</v>
      </c>
      <c r="AR128" s="81">
        <f t="shared" si="35"/>
        <v>43617</v>
      </c>
      <c r="AS128" s="81">
        <f t="shared" si="35"/>
        <v>43409</v>
      </c>
      <c r="AT128" s="81">
        <f t="shared" si="35"/>
        <v>43360</v>
      </c>
      <c r="AU128" s="81">
        <f t="shared" si="35"/>
        <v>43558</v>
      </c>
      <c r="AV128" s="81">
        <f t="shared" si="35"/>
        <v>43558</v>
      </c>
      <c r="AW128" s="81">
        <f>AW202+AW198</f>
        <v>43627</v>
      </c>
      <c r="AX128" s="38">
        <v>43773</v>
      </c>
      <c r="AY128" s="38">
        <v>43710</v>
      </c>
      <c r="AZ128" s="38">
        <v>43662</v>
      </c>
      <c r="BA128" s="38">
        <v>43506</v>
      </c>
      <c r="BB128" s="42">
        <v>43337</v>
      </c>
      <c r="BC128" s="38">
        <v>42277</v>
      </c>
      <c r="BD128" s="38">
        <v>40555</v>
      </c>
      <c r="BE128" s="38">
        <v>40266</v>
      </c>
      <c r="BF128" s="38">
        <v>39961</v>
      </c>
      <c r="BG128" s="38">
        <v>40045</v>
      </c>
      <c r="BH128" s="38"/>
      <c r="BI128" s="65" t="s">
        <v>121</v>
      </c>
      <c r="BJ128" s="6"/>
      <c r="BK128" s="81">
        <f>BK202+BK198</f>
        <v>101.85</v>
      </c>
      <c r="BL128" s="81">
        <f>BL202+BL198</f>
        <v>101.84</v>
      </c>
      <c r="BM128" s="81">
        <f>BM202+BM198</f>
        <v>12360</v>
      </c>
      <c r="BN128" s="16"/>
      <c r="BO128" s="81">
        <f>BO202+BO198</f>
        <v>32056</v>
      </c>
      <c r="BP128" s="81">
        <f>BP202+BP198</f>
        <v>15960</v>
      </c>
      <c r="BQ128" s="81">
        <f>BQ202+BQ198</f>
        <v>16096</v>
      </c>
      <c r="BR128" s="14"/>
      <c r="BS128" s="49"/>
      <c r="BT128" s="49"/>
      <c r="BU128" s="49"/>
      <c r="BV128" s="17"/>
      <c r="BW128" s="102"/>
      <c r="BX128" s="102"/>
      <c r="BY128" s="102"/>
      <c r="BZ128" s="102"/>
      <c r="CA128" s="14"/>
      <c r="CB128" s="49"/>
      <c r="CC128" s="49"/>
      <c r="CD128" s="49"/>
      <c r="CE128" s="49"/>
      <c r="CG128" s="43"/>
      <c r="CH128" s="104"/>
      <c r="CI128" s="102"/>
      <c r="CJ128" s="102"/>
      <c r="CK128" s="102"/>
      <c r="CL128" s="14"/>
      <c r="CM128" s="35"/>
      <c r="CN128" s="38"/>
      <c r="CO128" s="38"/>
    </row>
    <row r="129" spans="2:93" ht="9.6" customHeight="1" x14ac:dyDescent="0.15">
      <c r="B129" s="117" t="s">
        <v>162</v>
      </c>
      <c r="C129" s="43" t="s">
        <v>114</v>
      </c>
      <c r="D129" s="35"/>
      <c r="E129" s="35">
        <f t="shared" ref="E129:AW129" si="36">E166+E171+E172+E173+E174+E175+E176</f>
        <v>138817</v>
      </c>
      <c r="F129" s="35">
        <f t="shared" si="36"/>
        <v>136523</v>
      </c>
      <c r="G129" s="35">
        <f t="shared" si="36"/>
        <v>131555</v>
      </c>
      <c r="H129" s="35">
        <f t="shared" si="36"/>
        <v>129083</v>
      </c>
      <c r="I129" s="35"/>
      <c r="J129" s="35">
        <f t="shared" si="36"/>
        <v>136366</v>
      </c>
      <c r="K129" s="35">
        <f t="shared" si="36"/>
        <v>134818</v>
      </c>
      <c r="L129" s="35">
        <f t="shared" si="36"/>
        <v>130578</v>
      </c>
      <c r="M129" s="35">
        <f t="shared" si="36"/>
        <v>131223</v>
      </c>
      <c r="N129" s="35">
        <f t="shared" si="36"/>
        <v>129117</v>
      </c>
      <c r="O129" s="35">
        <f t="shared" si="36"/>
        <v>128042</v>
      </c>
      <c r="P129" s="35">
        <f t="shared" si="36"/>
        <v>127161</v>
      </c>
      <c r="Q129" s="35">
        <f t="shared" si="36"/>
        <v>127870</v>
      </c>
      <c r="R129" s="35">
        <f t="shared" si="36"/>
        <v>127070</v>
      </c>
      <c r="S129" s="35">
        <f t="shared" si="36"/>
        <v>127848</v>
      </c>
      <c r="T129" s="35">
        <f t="shared" si="36"/>
        <v>128430</v>
      </c>
      <c r="U129" s="35">
        <f t="shared" si="36"/>
        <v>129050</v>
      </c>
      <c r="V129" s="35">
        <f t="shared" si="36"/>
        <v>130055</v>
      </c>
      <c r="W129" s="35">
        <f t="shared" si="36"/>
        <v>130927</v>
      </c>
      <c r="X129" s="35">
        <f t="shared" si="36"/>
        <v>131446</v>
      </c>
      <c r="Y129" s="35">
        <f t="shared" si="36"/>
        <v>131860</v>
      </c>
      <c r="Z129" s="35">
        <f t="shared" si="36"/>
        <v>132346</v>
      </c>
      <c r="AA129" s="35">
        <f t="shared" si="36"/>
        <v>132948</v>
      </c>
      <c r="AB129" s="35">
        <f t="shared" si="36"/>
        <v>133155</v>
      </c>
      <c r="AC129" s="35">
        <f t="shared" si="36"/>
        <v>133929</v>
      </c>
      <c r="AD129" s="35">
        <f t="shared" si="36"/>
        <v>134295</v>
      </c>
      <c r="AE129" s="35">
        <f t="shared" si="36"/>
        <v>134948</v>
      </c>
      <c r="AF129" s="35">
        <f t="shared" si="36"/>
        <v>135210</v>
      </c>
      <c r="AG129" s="35">
        <f t="shared" si="36"/>
        <v>135576</v>
      </c>
      <c r="AH129" s="35">
        <f t="shared" si="36"/>
        <v>135791</v>
      </c>
      <c r="AI129" s="35">
        <f t="shared" si="36"/>
        <v>136156</v>
      </c>
      <c r="AJ129" s="35">
        <f t="shared" si="36"/>
        <v>136737</v>
      </c>
      <c r="AK129" s="35">
        <f t="shared" si="36"/>
        <v>137359</v>
      </c>
      <c r="AL129" s="35">
        <f t="shared" si="36"/>
        <v>137796</v>
      </c>
      <c r="AM129" s="35">
        <f t="shared" si="36"/>
        <v>138239</v>
      </c>
      <c r="AN129" s="35">
        <f t="shared" si="36"/>
        <v>138279</v>
      </c>
      <c r="AO129" s="35">
        <f t="shared" si="36"/>
        <v>138588</v>
      </c>
      <c r="AP129" s="35">
        <f t="shared" si="36"/>
        <v>139189</v>
      </c>
      <c r="AQ129" s="35">
        <f t="shared" si="36"/>
        <v>139693</v>
      </c>
      <c r="AR129" s="35">
        <f t="shared" si="36"/>
        <v>139912</v>
      </c>
      <c r="AS129" s="35">
        <f t="shared" si="36"/>
        <v>139855</v>
      </c>
      <c r="AT129" s="35">
        <f t="shared" si="36"/>
        <v>139610</v>
      </c>
      <c r="AU129" s="35">
        <f t="shared" si="36"/>
        <v>139529</v>
      </c>
      <c r="AV129" s="35">
        <f t="shared" si="36"/>
        <v>139061</v>
      </c>
      <c r="AW129" s="35">
        <f t="shared" si="36"/>
        <v>138880</v>
      </c>
      <c r="AX129" s="38">
        <v>138549</v>
      </c>
      <c r="AY129" s="38">
        <v>137779</v>
      </c>
      <c r="AZ129" s="38">
        <v>137230</v>
      </c>
      <c r="BA129" s="38">
        <v>136178</v>
      </c>
      <c r="BB129" s="42">
        <v>135975</v>
      </c>
      <c r="BC129" s="38">
        <v>135483</v>
      </c>
      <c r="BD129" s="38">
        <v>135512</v>
      </c>
      <c r="BE129" s="38">
        <v>135117</v>
      </c>
      <c r="BF129" s="38">
        <v>134657</v>
      </c>
      <c r="BG129" s="38">
        <v>133651</v>
      </c>
      <c r="BH129" s="38"/>
      <c r="BI129" s="65" t="s">
        <v>114</v>
      </c>
      <c r="BJ129" s="6"/>
      <c r="BK129" s="35">
        <f>BK166+BK171+BK172+BK173+BK174+BK175+BK176</f>
        <v>795.14</v>
      </c>
      <c r="BL129" s="35">
        <f>BL166+BL171+BL172+BL173+BL174+BL175+BL176</f>
        <v>795.14</v>
      </c>
      <c r="BM129" s="35">
        <f>BM166+BM171+BM172+BM173+BM174+BM175+BM176</f>
        <v>39391</v>
      </c>
      <c r="BN129" s="16"/>
      <c r="BO129" s="35">
        <f>BO166+BO171+BO172+BO173+BO174+BO175+BO176</f>
        <v>131061</v>
      </c>
      <c r="BP129" s="35">
        <f>BP166+BP171+BP172+BP173+BP174+BP175+BP176</f>
        <v>62639</v>
      </c>
      <c r="BQ129" s="35">
        <f>BQ166+BQ171+BQ172+BQ173+BQ174+BQ175+BQ176</f>
        <v>68422</v>
      </c>
      <c r="BR129" s="14"/>
      <c r="BS129" s="49"/>
      <c r="BT129" s="49"/>
      <c r="BU129" s="49"/>
      <c r="BV129" s="17"/>
      <c r="BW129" s="102"/>
      <c r="BX129" s="102"/>
      <c r="BY129" s="102"/>
      <c r="BZ129" s="102"/>
      <c r="CA129" s="14"/>
      <c r="CB129" s="49"/>
      <c r="CC129" s="49"/>
      <c r="CD129" s="49"/>
      <c r="CE129" s="49"/>
      <c r="CG129" s="43"/>
      <c r="CH129" s="104"/>
      <c r="CI129" s="102"/>
      <c r="CJ129" s="102"/>
      <c r="CK129" s="102"/>
      <c r="CL129" s="14"/>
      <c r="CM129" s="35"/>
      <c r="CN129" s="38"/>
      <c r="CO129" s="38"/>
    </row>
    <row r="130" spans="2:93" ht="9.6" customHeight="1" x14ac:dyDescent="0.15">
      <c r="B130" s="118"/>
      <c r="C130" s="51"/>
      <c r="D130" s="46"/>
      <c r="E130" s="46"/>
      <c r="F130" s="46"/>
      <c r="G130" s="49"/>
      <c r="H130" s="49"/>
      <c r="I130" s="46"/>
      <c r="J130" s="46"/>
      <c r="K130" s="46"/>
      <c r="L130" s="46"/>
      <c r="M130" s="47"/>
      <c r="N130" s="46"/>
      <c r="O130" s="46"/>
      <c r="P130" s="47"/>
      <c r="Q130" s="47"/>
      <c r="R130" s="47"/>
      <c r="S130" s="49"/>
      <c r="T130" s="47"/>
      <c r="U130" s="47"/>
      <c r="V130" s="47"/>
      <c r="W130" s="49"/>
      <c r="X130" s="49"/>
      <c r="Y130" s="49"/>
      <c r="Z130" s="49"/>
      <c r="AA130" s="47"/>
      <c r="AB130" s="47"/>
      <c r="AC130" s="49"/>
      <c r="AD130" s="47"/>
      <c r="AE130" s="47"/>
      <c r="AF130" s="49"/>
      <c r="AG130" s="47"/>
      <c r="AH130" s="49"/>
      <c r="AI130" s="49"/>
      <c r="AJ130" s="49"/>
      <c r="AK130" s="49"/>
      <c r="AL130" s="49"/>
      <c r="AM130" s="49"/>
      <c r="AN130" s="49"/>
      <c r="AO130" s="49"/>
      <c r="AP130" s="38"/>
      <c r="AQ130" s="38"/>
      <c r="AR130" s="38"/>
      <c r="AS130" s="38"/>
      <c r="AT130" s="38"/>
      <c r="AU130" s="38"/>
      <c r="AV130" s="38"/>
      <c r="AW130" s="38"/>
      <c r="AX130" s="38"/>
      <c r="AY130" s="38"/>
      <c r="AZ130" s="38"/>
      <c r="BA130" s="38"/>
      <c r="BB130" s="38"/>
      <c r="BC130" s="38"/>
      <c r="BD130" s="38"/>
      <c r="BE130" s="38"/>
      <c r="BF130" s="38"/>
      <c r="BG130" s="38"/>
      <c r="BH130" s="38"/>
      <c r="BI130" s="65"/>
      <c r="BJ130" s="6"/>
      <c r="BK130" s="49"/>
      <c r="BL130" s="49"/>
      <c r="BM130" s="49"/>
      <c r="BN130" s="16"/>
      <c r="BO130" s="46"/>
      <c r="BP130" s="46"/>
      <c r="BQ130" s="46"/>
      <c r="BR130" s="14"/>
      <c r="BS130" s="49"/>
      <c r="BT130" s="49"/>
      <c r="BU130" s="49"/>
      <c r="BV130" s="17"/>
      <c r="BW130" s="102"/>
      <c r="BX130" s="102"/>
      <c r="BY130" s="102"/>
      <c r="BZ130" s="102"/>
      <c r="CA130" s="14"/>
      <c r="CB130" s="49"/>
      <c r="CC130" s="49"/>
      <c r="CD130" s="49"/>
      <c r="CE130" s="49"/>
      <c r="CG130" s="43"/>
      <c r="CH130" s="104"/>
      <c r="CI130" s="102"/>
      <c r="CJ130" s="102"/>
      <c r="CK130" s="102"/>
      <c r="CL130" s="14"/>
      <c r="CM130" s="35"/>
      <c r="CN130" s="38"/>
      <c r="CO130" s="38"/>
    </row>
    <row r="131" spans="2:93" ht="9.6" customHeight="1" x14ac:dyDescent="0.15">
      <c r="B131" s="117" t="s">
        <v>173</v>
      </c>
      <c r="C131" s="43" t="s">
        <v>14</v>
      </c>
      <c r="D131" s="49"/>
      <c r="E131" s="49">
        <v>15842</v>
      </c>
      <c r="F131" s="49">
        <v>15699</v>
      </c>
      <c r="G131" s="49">
        <v>15378</v>
      </c>
      <c r="H131" s="49">
        <v>15254</v>
      </c>
      <c r="I131" s="49"/>
      <c r="J131" s="49">
        <v>15497</v>
      </c>
      <c r="K131" s="49">
        <v>15579</v>
      </c>
      <c r="L131" s="49">
        <v>15198</v>
      </c>
      <c r="M131" s="47">
        <v>15054</v>
      </c>
      <c r="N131" s="49">
        <v>14616</v>
      </c>
      <c r="O131" s="49">
        <v>14520</v>
      </c>
      <c r="P131" s="49">
        <v>14397</v>
      </c>
      <c r="Q131" s="47">
        <v>14546</v>
      </c>
      <c r="R131" s="47">
        <v>14275</v>
      </c>
      <c r="S131" s="49">
        <v>14233</v>
      </c>
      <c r="T131" s="47">
        <v>14223</v>
      </c>
      <c r="U131" s="47">
        <v>14161</v>
      </c>
      <c r="V131" s="47">
        <v>14179</v>
      </c>
      <c r="W131" s="49">
        <v>14107</v>
      </c>
      <c r="X131" s="49">
        <v>14085</v>
      </c>
      <c r="Y131" s="49">
        <v>14180</v>
      </c>
      <c r="Z131" s="49">
        <v>14158</v>
      </c>
      <c r="AA131" s="47">
        <v>14168</v>
      </c>
      <c r="AB131" s="47">
        <v>14217</v>
      </c>
      <c r="AC131" s="49">
        <v>14361</v>
      </c>
      <c r="AD131" s="47">
        <v>14385</v>
      </c>
      <c r="AE131" s="47">
        <v>14346</v>
      </c>
      <c r="AF131" s="49">
        <v>14354</v>
      </c>
      <c r="AG131" s="47">
        <v>14366</v>
      </c>
      <c r="AH131" s="49">
        <v>14358</v>
      </c>
      <c r="AI131" s="49">
        <v>14283</v>
      </c>
      <c r="AJ131" s="49">
        <v>14204</v>
      </c>
      <c r="AK131" s="49">
        <v>14272</v>
      </c>
      <c r="AL131" s="49">
        <v>14309</v>
      </c>
      <c r="AM131" s="49">
        <v>14246</v>
      </c>
      <c r="AN131" s="49">
        <v>14256</v>
      </c>
      <c r="AO131" s="49">
        <v>14223</v>
      </c>
      <c r="AP131" s="38">
        <v>14168</v>
      </c>
      <c r="AQ131" s="38">
        <v>14153</v>
      </c>
      <c r="AR131" s="38">
        <v>14066</v>
      </c>
      <c r="AS131" s="38">
        <v>13968</v>
      </c>
      <c r="AT131" s="38">
        <v>13890</v>
      </c>
      <c r="AU131" s="38">
        <v>13844</v>
      </c>
      <c r="AV131" s="38">
        <v>13823</v>
      </c>
      <c r="AW131" s="38">
        <v>13776</v>
      </c>
      <c r="AX131" s="38">
        <v>13657</v>
      </c>
      <c r="AY131" s="38">
        <v>13555</v>
      </c>
      <c r="AZ131" s="38">
        <v>13479</v>
      </c>
      <c r="BA131" s="38">
        <v>13350</v>
      </c>
      <c r="BB131" s="42">
        <v>13212</v>
      </c>
      <c r="BC131" s="38">
        <v>13121</v>
      </c>
      <c r="BD131" s="38">
        <v>13010</v>
      </c>
      <c r="BE131" s="38">
        <v>12908</v>
      </c>
      <c r="BF131" s="38">
        <v>12751</v>
      </c>
      <c r="BG131" s="38">
        <v>12646</v>
      </c>
      <c r="BH131" s="38"/>
      <c r="BI131" s="65" t="s">
        <v>14</v>
      </c>
      <c r="BJ131" s="6"/>
      <c r="BK131" s="49">
        <v>153.47</v>
      </c>
      <c r="BL131" s="49">
        <v>153.47</v>
      </c>
      <c r="BM131" s="49">
        <v>3645</v>
      </c>
      <c r="BN131" s="16"/>
      <c r="BO131" s="49">
        <v>15002</v>
      </c>
      <c r="BP131" s="39">
        <v>7202</v>
      </c>
      <c r="BQ131" s="64">
        <f t="shared" si="15"/>
        <v>7800</v>
      </c>
      <c r="BR131" s="14"/>
      <c r="BS131" s="35">
        <f t="shared" ref="BS131:BS146" si="37">BT131+BU131</f>
        <v>14074</v>
      </c>
      <c r="BT131" s="49">
        <v>6873</v>
      </c>
      <c r="BU131" s="49">
        <v>7201</v>
      </c>
      <c r="BV131" s="17"/>
      <c r="BW131" s="104">
        <f t="shared" ref="BW131:BW146" si="38">SUM(BX131:BY131)</f>
        <v>13915</v>
      </c>
      <c r="BX131" s="102">
        <v>6771</v>
      </c>
      <c r="BY131" s="102">
        <v>7144</v>
      </c>
      <c r="BZ131" s="102">
        <v>3554</v>
      </c>
      <c r="CA131" s="14"/>
      <c r="CB131" s="35">
        <f t="shared" ref="CB131:CB146" si="39">CC131+CD131</f>
        <v>13899</v>
      </c>
      <c r="CC131" s="49">
        <v>6769</v>
      </c>
      <c r="CD131" s="49">
        <v>7130</v>
      </c>
      <c r="CE131" s="49">
        <v>13915</v>
      </c>
      <c r="CG131" s="43" t="s">
        <v>14</v>
      </c>
      <c r="CH131" s="104">
        <f t="shared" ref="CH131:CH146" si="40">SUM(CI131:CJ131)</f>
        <v>13545</v>
      </c>
      <c r="CI131" s="102">
        <v>6577</v>
      </c>
      <c r="CJ131" s="102">
        <v>6968</v>
      </c>
      <c r="CK131" s="102">
        <v>3651</v>
      </c>
      <c r="CL131" s="14"/>
      <c r="CM131" s="35">
        <f t="shared" ref="CM131:CM146" si="41">CN131+CO131</f>
        <v>13805</v>
      </c>
      <c r="CN131" s="38">
        <v>6743</v>
      </c>
      <c r="CO131" s="38">
        <v>7062</v>
      </c>
    </row>
    <row r="132" spans="2:93" ht="9.6" customHeight="1" x14ac:dyDescent="0.15">
      <c r="B132" s="117" t="s">
        <v>174</v>
      </c>
      <c r="C132" s="43" t="s">
        <v>15</v>
      </c>
      <c r="D132" s="49"/>
      <c r="E132" s="49">
        <v>5146</v>
      </c>
      <c r="F132" s="49">
        <v>5089</v>
      </c>
      <c r="G132" s="49">
        <v>4745</v>
      </c>
      <c r="H132" s="49">
        <v>4530</v>
      </c>
      <c r="I132" s="49"/>
      <c r="J132" s="49">
        <v>4651</v>
      </c>
      <c r="K132" s="49">
        <v>4571</v>
      </c>
      <c r="L132" s="49">
        <v>4457</v>
      </c>
      <c r="M132" s="47">
        <v>4283</v>
      </c>
      <c r="N132" s="49">
        <v>4031</v>
      </c>
      <c r="O132" s="49">
        <v>3906</v>
      </c>
      <c r="P132" s="49">
        <v>3786</v>
      </c>
      <c r="Q132" s="47">
        <v>3864</v>
      </c>
      <c r="R132" s="47">
        <v>3623</v>
      </c>
      <c r="S132" s="49">
        <v>3553</v>
      </c>
      <c r="T132" s="47">
        <v>3465</v>
      </c>
      <c r="U132" s="47">
        <v>3372</v>
      </c>
      <c r="V132" s="47">
        <v>3299</v>
      </c>
      <c r="W132" s="49">
        <v>3248</v>
      </c>
      <c r="X132" s="49">
        <v>3182</v>
      </c>
      <c r="Y132" s="49">
        <v>2987</v>
      </c>
      <c r="Z132" s="49">
        <v>2556</v>
      </c>
      <c r="AA132" s="47">
        <v>2484</v>
      </c>
      <c r="AB132" s="47">
        <v>2433</v>
      </c>
      <c r="AC132" s="49">
        <v>2412</v>
      </c>
      <c r="AD132" s="47">
        <v>2393</v>
      </c>
      <c r="AE132" s="47">
        <v>2400</v>
      </c>
      <c r="AF132" s="49">
        <v>2368</v>
      </c>
      <c r="AG132" s="47">
        <v>2299</v>
      </c>
      <c r="AH132" s="49">
        <v>2249</v>
      </c>
      <c r="AI132" s="49">
        <v>2254</v>
      </c>
      <c r="AJ132" s="49">
        <v>2286</v>
      </c>
      <c r="AK132" s="49">
        <v>2309</v>
      </c>
      <c r="AL132" s="49">
        <v>2241</v>
      </c>
      <c r="AM132" s="49">
        <v>2186</v>
      </c>
      <c r="AN132" s="49">
        <v>2176</v>
      </c>
      <c r="AO132" s="49">
        <v>2163</v>
      </c>
      <c r="AP132" s="38">
        <v>2125</v>
      </c>
      <c r="AQ132" s="38">
        <v>2084</v>
      </c>
      <c r="AR132" s="38">
        <v>2082</v>
      </c>
      <c r="AS132" s="38">
        <v>2031</v>
      </c>
      <c r="AT132" s="38">
        <v>1990</v>
      </c>
      <c r="AU132" s="38">
        <v>1991</v>
      </c>
      <c r="AV132" s="38">
        <v>1944</v>
      </c>
      <c r="AW132" s="38">
        <v>1916</v>
      </c>
      <c r="AX132" s="38">
        <v>1912</v>
      </c>
      <c r="AY132" s="38">
        <v>1890</v>
      </c>
      <c r="AZ132" s="38">
        <v>1851</v>
      </c>
      <c r="BA132" s="38">
        <v>1807</v>
      </c>
      <c r="BB132" s="42">
        <v>1744</v>
      </c>
      <c r="BC132" s="38">
        <v>1710</v>
      </c>
      <c r="BD132" s="38">
        <v>1655</v>
      </c>
      <c r="BE132" s="38">
        <v>1643</v>
      </c>
      <c r="BF132" s="38">
        <v>1577</v>
      </c>
      <c r="BG132" s="38">
        <v>1528</v>
      </c>
      <c r="BH132" s="38"/>
      <c r="BI132" s="65" t="s">
        <v>15</v>
      </c>
      <c r="BJ132" s="6"/>
      <c r="BK132" s="49">
        <v>263</v>
      </c>
      <c r="BL132" s="49">
        <v>263</v>
      </c>
      <c r="BM132" s="49">
        <v>770</v>
      </c>
      <c r="BN132" s="16"/>
      <c r="BO132" s="49">
        <v>4476</v>
      </c>
      <c r="BP132" s="39">
        <v>2212</v>
      </c>
      <c r="BQ132" s="64">
        <f t="shared" si="15"/>
        <v>2264</v>
      </c>
      <c r="BR132" s="14"/>
      <c r="BS132" s="35">
        <f t="shared" si="37"/>
        <v>2208</v>
      </c>
      <c r="BT132" s="49">
        <v>1092</v>
      </c>
      <c r="BU132" s="49">
        <v>1116</v>
      </c>
      <c r="BV132" s="17"/>
      <c r="BW132" s="104">
        <f t="shared" si="38"/>
        <v>2174</v>
      </c>
      <c r="BX132" s="102">
        <v>1067</v>
      </c>
      <c r="BY132" s="102">
        <v>1107</v>
      </c>
      <c r="BZ132" s="102">
        <v>683</v>
      </c>
      <c r="CA132" s="14"/>
      <c r="CB132" s="35">
        <f t="shared" si="39"/>
        <v>2172</v>
      </c>
      <c r="CC132" s="49">
        <v>1067</v>
      </c>
      <c r="CD132" s="49">
        <v>1105</v>
      </c>
      <c r="CE132" s="49">
        <v>2174</v>
      </c>
      <c r="CG132" s="43" t="s">
        <v>15</v>
      </c>
      <c r="CH132" s="104">
        <f t="shared" si="40"/>
        <v>2034</v>
      </c>
      <c r="CI132" s="102">
        <v>990</v>
      </c>
      <c r="CJ132" s="102">
        <v>1044</v>
      </c>
      <c r="CK132" s="102">
        <v>656</v>
      </c>
      <c r="CL132" s="14"/>
      <c r="CM132" s="35">
        <f t="shared" si="41"/>
        <v>2073</v>
      </c>
      <c r="CN132" s="38">
        <v>1008</v>
      </c>
      <c r="CO132" s="38">
        <v>1065</v>
      </c>
    </row>
    <row r="133" spans="2:93" ht="9.6" customHeight="1" x14ac:dyDescent="0.15">
      <c r="B133" s="117" t="s">
        <v>175</v>
      </c>
      <c r="C133" s="43" t="s">
        <v>16</v>
      </c>
      <c r="D133" s="49"/>
      <c r="E133" s="49">
        <v>15353</v>
      </c>
      <c r="F133" s="49">
        <v>14996</v>
      </c>
      <c r="G133" s="49">
        <v>15066</v>
      </c>
      <c r="H133" s="49">
        <v>15210</v>
      </c>
      <c r="I133" s="49"/>
      <c r="J133" s="49">
        <v>16312</v>
      </c>
      <c r="K133" s="49">
        <v>16298</v>
      </c>
      <c r="L133" s="49">
        <v>16188</v>
      </c>
      <c r="M133" s="47">
        <v>15916</v>
      </c>
      <c r="N133" s="49">
        <v>16060</v>
      </c>
      <c r="O133" s="49">
        <v>16323</v>
      </c>
      <c r="P133" s="49">
        <v>16483</v>
      </c>
      <c r="Q133" s="47">
        <v>16422</v>
      </c>
      <c r="R133" s="47">
        <v>17167</v>
      </c>
      <c r="S133" s="49">
        <v>17423</v>
      </c>
      <c r="T133" s="47">
        <v>17890</v>
      </c>
      <c r="U133" s="47">
        <v>18367</v>
      </c>
      <c r="V133" s="47">
        <v>18791</v>
      </c>
      <c r="W133" s="49">
        <v>19074</v>
      </c>
      <c r="X133" s="49">
        <v>19309</v>
      </c>
      <c r="Y133" s="49">
        <v>19506</v>
      </c>
      <c r="Z133" s="49">
        <v>19946</v>
      </c>
      <c r="AA133" s="47">
        <v>20130</v>
      </c>
      <c r="AB133" s="47">
        <v>20313</v>
      </c>
      <c r="AC133" s="49">
        <v>20428</v>
      </c>
      <c r="AD133" s="47">
        <v>20414</v>
      </c>
      <c r="AE133" s="47">
        <v>20592</v>
      </c>
      <c r="AF133" s="49">
        <v>20743</v>
      </c>
      <c r="AG133" s="47">
        <v>20857</v>
      </c>
      <c r="AH133" s="49">
        <v>20943</v>
      </c>
      <c r="AI133" s="49">
        <v>21050</v>
      </c>
      <c r="AJ133" s="49">
        <v>21233</v>
      </c>
      <c r="AK133" s="49">
        <v>21575</v>
      </c>
      <c r="AL133" s="49">
        <v>21759</v>
      </c>
      <c r="AM133" s="49">
        <v>21963</v>
      </c>
      <c r="AN133" s="49">
        <v>22009</v>
      </c>
      <c r="AO133" s="49">
        <v>22300</v>
      </c>
      <c r="AP133" s="38">
        <v>22448</v>
      </c>
      <c r="AQ133" s="38">
        <v>22539</v>
      </c>
      <c r="AR133" s="38">
        <v>22703</v>
      </c>
      <c r="AS133" s="38">
        <v>22875</v>
      </c>
      <c r="AT133" s="38">
        <v>23013</v>
      </c>
      <c r="AU133" s="38">
        <v>23053</v>
      </c>
      <c r="AV133" s="38">
        <v>23192</v>
      </c>
      <c r="AW133" s="38">
        <v>23288</v>
      </c>
      <c r="AX133" s="38">
        <v>23407</v>
      </c>
      <c r="AY133" s="38">
        <v>23533</v>
      </c>
      <c r="AZ133" s="38">
        <v>23553</v>
      </c>
      <c r="BA133" s="38">
        <v>23362</v>
      </c>
      <c r="BB133" s="42">
        <v>23437</v>
      </c>
      <c r="BC133" s="38">
        <v>23362</v>
      </c>
      <c r="BD133" s="38">
        <v>23612</v>
      </c>
      <c r="BE133" s="38">
        <v>23583</v>
      </c>
      <c r="BF133" s="38">
        <v>23695</v>
      </c>
      <c r="BG133" s="38">
        <v>23647</v>
      </c>
      <c r="BH133" s="38"/>
      <c r="BI133" s="65" t="s">
        <v>16</v>
      </c>
      <c r="BJ133" s="6"/>
      <c r="BK133" s="49">
        <v>25.03</v>
      </c>
      <c r="BL133" s="49">
        <v>25.03</v>
      </c>
      <c r="BM133" s="49">
        <v>6696</v>
      </c>
      <c r="BN133" s="16"/>
      <c r="BO133" s="49">
        <v>15565</v>
      </c>
      <c r="BP133" s="39">
        <v>7534</v>
      </c>
      <c r="BQ133" s="64">
        <f t="shared" si="15"/>
        <v>8031</v>
      </c>
      <c r="BR133" s="14"/>
      <c r="BS133" s="35">
        <f t="shared" si="37"/>
        <v>20901</v>
      </c>
      <c r="BT133" s="49">
        <v>10217</v>
      </c>
      <c r="BU133" s="49">
        <v>10684</v>
      </c>
      <c r="BV133" s="17"/>
      <c r="BW133" s="104">
        <f t="shared" si="38"/>
        <v>21995</v>
      </c>
      <c r="BX133" s="102">
        <v>10788</v>
      </c>
      <c r="BY133" s="102">
        <v>11207</v>
      </c>
      <c r="BZ133" s="102">
        <v>6828</v>
      </c>
      <c r="CA133" s="14"/>
      <c r="CB133" s="35">
        <f t="shared" si="39"/>
        <v>21964</v>
      </c>
      <c r="CC133" s="49">
        <v>10775</v>
      </c>
      <c r="CD133" s="49">
        <v>11189</v>
      </c>
      <c r="CE133" s="49">
        <v>21995</v>
      </c>
      <c r="CG133" s="43" t="s">
        <v>16</v>
      </c>
      <c r="CH133" s="104">
        <f t="shared" si="40"/>
        <v>22767</v>
      </c>
      <c r="CI133" s="102">
        <v>11126</v>
      </c>
      <c r="CJ133" s="102">
        <v>11641</v>
      </c>
      <c r="CK133" s="102">
        <v>7555</v>
      </c>
      <c r="CL133" s="14"/>
      <c r="CM133" s="35">
        <f t="shared" si="41"/>
        <v>22683</v>
      </c>
      <c r="CN133" s="38">
        <v>11140</v>
      </c>
      <c r="CO133" s="38">
        <v>11543</v>
      </c>
    </row>
    <row r="134" spans="2:93" ht="9.6" customHeight="1" x14ac:dyDescent="0.15">
      <c r="B134" s="117" t="s">
        <v>176</v>
      </c>
      <c r="C134" s="43" t="s">
        <v>17</v>
      </c>
      <c r="D134" s="49"/>
      <c r="E134" s="49">
        <v>14843</v>
      </c>
      <c r="F134" s="49">
        <v>14568</v>
      </c>
      <c r="G134" s="49">
        <v>14415</v>
      </c>
      <c r="H134" s="49">
        <v>14171</v>
      </c>
      <c r="I134" s="49"/>
      <c r="J134" s="49">
        <v>14586</v>
      </c>
      <c r="K134" s="49">
        <v>14436</v>
      </c>
      <c r="L134" s="49">
        <v>14254</v>
      </c>
      <c r="M134" s="47">
        <v>14000</v>
      </c>
      <c r="N134" s="49">
        <v>13809</v>
      </c>
      <c r="O134" s="49">
        <v>13737</v>
      </c>
      <c r="P134" s="49">
        <v>13674</v>
      </c>
      <c r="Q134" s="47">
        <v>13716</v>
      </c>
      <c r="R134" s="47">
        <v>13464</v>
      </c>
      <c r="S134" s="49">
        <v>13360</v>
      </c>
      <c r="T134" s="47">
        <v>13592</v>
      </c>
      <c r="U134" s="47">
        <v>13542</v>
      </c>
      <c r="V134" s="47">
        <v>13636</v>
      </c>
      <c r="W134" s="49">
        <v>13574</v>
      </c>
      <c r="X134" s="49">
        <v>13576</v>
      </c>
      <c r="Y134" s="49">
        <v>13487</v>
      </c>
      <c r="Z134" s="49">
        <v>13568</v>
      </c>
      <c r="AA134" s="47">
        <v>13551</v>
      </c>
      <c r="AB134" s="47">
        <v>13659</v>
      </c>
      <c r="AC134" s="49">
        <v>13717</v>
      </c>
      <c r="AD134" s="47">
        <v>13795</v>
      </c>
      <c r="AE134" s="47">
        <v>13840</v>
      </c>
      <c r="AF134" s="49">
        <v>13770</v>
      </c>
      <c r="AG134" s="47">
        <v>13766</v>
      </c>
      <c r="AH134" s="49">
        <v>13672</v>
      </c>
      <c r="AI134" s="49">
        <v>13642</v>
      </c>
      <c r="AJ134" s="49">
        <v>13504</v>
      </c>
      <c r="AK134" s="49">
        <v>13532</v>
      </c>
      <c r="AL134" s="49">
        <v>13524</v>
      </c>
      <c r="AM134" s="49">
        <v>13573</v>
      </c>
      <c r="AN134" s="49">
        <v>13638</v>
      </c>
      <c r="AO134" s="49">
        <v>13572</v>
      </c>
      <c r="AP134" s="38">
        <v>13570</v>
      </c>
      <c r="AQ134" s="38">
        <v>13488</v>
      </c>
      <c r="AR134" s="38">
        <v>13369</v>
      </c>
      <c r="AS134" s="38">
        <v>13312</v>
      </c>
      <c r="AT134" s="38">
        <v>13227</v>
      </c>
      <c r="AU134" s="38">
        <v>13182</v>
      </c>
      <c r="AV134" s="38">
        <v>13141</v>
      </c>
      <c r="AW134" s="38">
        <v>12962</v>
      </c>
      <c r="AX134" s="38">
        <v>12830</v>
      </c>
      <c r="AY134" s="38">
        <v>12695</v>
      </c>
      <c r="AZ134" s="38">
        <v>12545</v>
      </c>
      <c r="BA134" s="38">
        <v>12371</v>
      </c>
      <c r="BB134" s="42">
        <v>12259</v>
      </c>
      <c r="BC134" s="38">
        <v>12090</v>
      </c>
      <c r="BD134" s="38">
        <v>11923</v>
      </c>
      <c r="BE134" s="38">
        <v>11820</v>
      </c>
      <c r="BF134" s="38">
        <v>11667</v>
      </c>
      <c r="BG134" s="38">
        <v>11578</v>
      </c>
      <c r="BH134" s="38"/>
      <c r="BI134" s="65" t="s">
        <v>17</v>
      </c>
      <c r="BJ134" s="6"/>
      <c r="BK134" s="49">
        <v>78.39</v>
      </c>
      <c r="BL134" s="49">
        <v>78.39</v>
      </c>
      <c r="BM134" s="49">
        <v>3439</v>
      </c>
      <c r="BN134" s="16"/>
      <c r="BO134" s="49">
        <v>14048</v>
      </c>
      <c r="BP134" s="39">
        <v>6890</v>
      </c>
      <c r="BQ134" s="64">
        <f t="shared" si="15"/>
        <v>7158</v>
      </c>
      <c r="BR134" s="14"/>
      <c r="BS134" s="35">
        <f t="shared" si="37"/>
        <v>13632</v>
      </c>
      <c r="BT134" s="49">
        <v>6762</v>
      </c>
      <c r="BU134" s="49">
        <v>6870</v>
      </c>
      <c r="BV134" s="17"/>
      <c r="BW134" s="104">
        <f t="shared" si="38"/>
        <v>13539</v>
      </c>
      <c r="BX134" s="102">
        <v>6681</v>
      </c>
      <c r="BY134" s="102">
        <v>6858</v>
      </c>
      <c r="BZ134" s="102">
        <v>3506</v>
      </c>
      <c r="CA134" s="14"/>
      <c r="CB134" s="35">
        <f t="shared" si="39"/>
        <v>13514</v>
      </c>
      <c r="CC134" s="49">
        <v>6661</v>
      </c>
      <c r="CD134" s="49">
        <v>6853</v>
      </c>
      <c r="CE134" s="49">
        <v>13539</v>
      </c>
      <c r="CG134" s="43" t="s">
        <v>17</v>
      </c>
      <c r="CH134" s="104">
        <f t="shared" si="40"/>
        <v>13166</v>
      </c>
      <c r="CI134" s="102">
        <v>6511</v>
      </c>
      <c r="CJ134" s="102">
        <v>6655</v>
      </c>
      <c r="CK134" s="102">
        <v>3490</v>
      </c>
      <c r="CL134" s="14"/>
      <c r="CM134" s="35">
        <f t="shared" si="41"/>
        <v>13329</v>
      </c>
      <c r="CN134" s="38">
        <v>6579</v>
      </c>
      <c r="CO134" s="38">
        <v>6750</v>
      </c>
    </row>
    <row r="135" spans="2:93" ht="9.6" customHeight="1" x14ac:dyDescent="0.15">
      <c r="B135" s="117" t="s">
        <v>177</v>
      </c>
      <c r="C135" s="43" t="s">
        <v>18</v>
      </c>
      <c r="D135" s="49"/>
      <c r="E135" s="49">
        <v>23553</v>
      </c>
      <c r="F135" s="49">
        <v>23094</v>
      </c>
      <c r="G135" s="49">
        <v>23025</v>
      </c>
      <c r="H135" s="49">
        <v>23393</v>
      </c>
      <c r="I135" s="49"/>
      <c r="J135" s="49">
        <v>24448</v>
      </c>
      <c r="K135" s="49">
        <v>24657</v>
      </c>
      <c r="L135" s="49">
        <v>25037</v>
      </c>
      <c r="M135" s="47">
        <v>26206</v>
      </c>
      <c r="N135" s="49">
        <v>26589</v>
      </c>
      <c r="O135" s="49">
        <v>27143</v>
      </c>
      <c r="P135" s="49">
        <v>27632</v>
      </c>
      <c r="Q135" s="47">
        <v>27489</v>
      </c>
      <c r="R135" s="47">
        <v>28684</v>
      </c>
      <c r="S135" s="49">
        <v>29463</v>
      </c>
      <c r="T135" s="47">
        <v>29682</v>
      </c>
      <c r="U135" s="47">
        <v>30117</v>
      </c>
      <c r="V135" s="47">
        <v>30522</v>
      </c>
      <c r="W135" s="49">
        <v>31119</v>
      </c>
      <c r="X135" s="49">
        <v>31749</v>
      </c>
      <c r="Y135" s="49">
        <v>32498</v>
      </c>
      <c r="Z135" s="49">
        <v>33488</v>
      </c>
      <c r="AA135" s="47">
        <v>34240</v>
      </c>
      <c r="AB135" s="47">
        <v>34523</v>
      </c>
      <c r="AC135" s="49">
        <v>34846</v>
      </c>
      <c r="AD135" s="47">
        <v>35210</v>
      </c>
      <c r="AE135" s="47">
        <v>35602</v>
      </c>
      <c r="AF135" s="49">
        <v>35932</v>
      </c>
      <c r="AG135" s="47">
        <v>36552</v>
      </c>
      <c r="AH135" s="49">
        <v>36870</v>
      </c>
      <c r="AI135" s="49">
        <v>37104</v>
      </c>
      <c r="AJ135" s="49">
        <v>37457</v>
      </c>
      <c r="AK135" s="49">
        <v>37865</v>
      </c>
      <c r="AL135" s="49">
        <v>38152</v>
      </c>
      <c r="AM135" s="49">
        <v>38289</v>
      </c>
      <c r="AN135" s="49">
        <v>38440</v>
      </c>
      <c r="AO135" s="49">
        <v>38506</v>
      </c>
      <c r="AP135" s="38">
        <v>38544</v>
      </c>
      <c r="AQ135" s="38">
        <v>38820</v>
      </c>
      <c r="AR135" s="38">
        <v>39074</v>
      </c>
      <c r="AS135" s="38">
        <v>39087</v>
      </c>
      <c r="AT135" s="38">
        <v>39179</v>
      </c>
      <c r="AU135" s="38">
        <v>39210</v>
      </c>
      <c r="AV135" s="38">
        <v>39266</v>
      </c>
      <c r="AW135" s="38">
        <v>39317</v>
      </c>
      <c r="AX135" s="38">
        <v>39278</v>
      </c>
      <c r="AY135" s="38">
        <v>39230</v>
      </c>
      <c r="AZ135" s="38">
        <v>38874</v>
      </c>
      <c r="BA135" s="38">
        <v>38698</v>
      </c>
      <c r="BB135" s="42">
        <v>38491</v>
      </c>
      <c r="BC135" s="38">
        <v>38264</v>
      </c>
      <c r="BD135" s="38">
        <v>38366</v>
      </c>
      <c r="BE135" s="38">
        <v>38412</v>
      </c>
      <c r="BF135" s="38">
        <v>38228</v>
      </c>
      <c r="BG135" s="38">
        <v>38168</v>
      </c>
      <c r="BH135" s="38"/>
      <c r="BI135" s="65" t="s">
        <v>18</v>
      </c>
      <c r="BJ135" s="6"/>
      <c r="BK135" s="49">
        <v>53.98</v>
      </c>
      <c r="BL135" s="49">
        <v>53.98</v>
      </c>
      <c r="BM135" s="49">
        <v>12205</v>
      </c>
      <c r="BN135" s="16"/>
      <c r="BO135" s="49">
        <v>24567</v>
      </c>
      <c r="BP135" s="39">
        <v>12182</v>
      </c>
      <c r="BQ135" s="64">
        <f t="shared" si="15"/>
        <v>12385</v>
      </c>
      <c r="BR135" s="14"/>
      <c r="BS135" s="35">
        <f t="shared" si="37"/>
        <v>37315</v>
      </c>
      <c r="BT135" s="49">
        <v>18828</v>
      </c>
      <c r="BU135" s="49">
        <v>18487</v>
      </c>
      <c r="BV135" s="17"/>
      <c r="BW135" s="104">
        <f t="shared" si="38"/>
        <v>38749</v>
      </c>
      <c r="BX135" s="102">
        <v>19530</v>
      </c>
      <c r="BY135" s="102">
        <v>19219</v>
      </c>
      <c r="BZ135" s="102">
        <v>12196</v>
      </c>
      <c r="CA135" s="14"/>
      <c r="CB135" s="35">
        <f t="shared" si="39"/>
        <v>38676</v>
      </c>
      <c r="CC135" s="49">
        <v>19495</v>
      </c>
      <c r="CD135" s="49">
        <v>19181</v>
      </c>
      <c r="CE135" s="49">
        <v>38749</v>
      </c>
      <c r="CG135" s="43" t="s">
        <v>18</v>
      </c>
      <c r="CH135" s="104">
        <f t="shared" si="40"/>
        <v>39485</v>
      </c>
      <c r="CI135" s="102">
        <v>19843</v>
      </c>
      <c r="CJ135" s="102">
        <v>19642</v>
      </c>
      <c r="CK135" s="102">
        <v>13249</v>
      </c>
      <c r="CL135" s="14"/>
      <c r="CM135" s="35">
        <f t="shared" si="41"/>
        <v>39278</v>
      </c>
      <c r="CN135" s="38">
        <v>19706</v>
      </c>
      <c r="CO135" s="38">
        <v>19572</v>
      </c>
    </row>
    <row r="136" spans="2:93" ht="9.6" customHeight="1" x14ac:dyDescent="0.15">
      <c r="B136" s="117" t="s">
        <v>178</v>
      </c>
      <c r="C136" s="43" t="s">
        <v>19</v>
      </c>
      <c r="D136" s="49"/>
      <c r="E136" s="49">
        <v>12881</v>
      </c>
      <c r="F136" s="49">
        <v>12744</v>
      </c>
      <c r="G136" s="49">
        <v>12612</v>
      </c>
      <c r="H136" s="49">
        <v>11782</v>
      </c>
      <c r="I136" s="49"/>
      <c r="J136" s="49">
        <v>12511</v>
      </c>
      <c r="K136" s="49">
        <v>12251</v>
      </c>
      <c r="L136" s="49">
        <v>11387</v>
      </c>
      <c r="M136" s="47">
        <v>10925</v>
      </c>
      <c r="N136" s="49">
        <v>10795</v>
      </c>
      <c r="O136" s="49">
        <v>10674</v>
      </c>
      <c r="P136" s="49">
        <v>10714</v>
      </c>
      <c r="Q136" s="47">
        <v>10736</v>
      </c>
      <c r="R136" s="47">
        <v>10850</v>
      </c>
      <c r="S136" s="49">
        <v>10850</v>
      </c>
      <c r="T136" s="47">
        <v>10761</v>
      </c>
      <c r="U136" s="47">
        <v>10786</v>
      </c>
      <c r="V136" s="47">
        <v>10792</v>
      </c>
      <c r="W136" s="49">
        <v>10779</v>
      </c>
      <c r="X136" s="49">
        <v>10841</v>
      </c>
      <c r="Y136" s="49">
        <v>10896</v>
      </c>
      <c r="Z136" s="49">
        <v>10989</v>
      </c>
      <c r="AA136" s="47">
        <v>11007</v>
      </c>
      <c r="AB136" s="47">
        <v>11073</v>
      </c>
      <c r="AC136" s="49">
        <v>11152</v>
      </c>
      <c r="AD136" s="47">
        <v>11188</v>
      </c>
      <c r="AE136" s="47">
        <v>11222</v>
      </c>
      <c r="AF136" s="49">
        <v>11168</v>
      </c>
      <c r="AG136" s="47">
        <v>11072</v>
      </c>
      <c r="AH136" s="49">
        <v>11046</v>
      </c>
      <c r="AI136" s="49">
        <v>11046</v>
      </c>
      <c r="AJ136" s="49">
        <v>11109</v>
      </c>
      <c r="AK136" s="49">
        <v>11128</v>
      </c>
      <c r="AL136" s="49">
        <v>11112</v>
      </c>
      <c r="AM136" s="49">
        <v>11066</v>
      </c>
      <c r="AN136" s="49">
        <v>11104</v>
      </c>
      <c r="AO136" s="49">
        <v>11185</v>
      </c>
      <c r="AP136" s="38">
        <v>11226</v>
      </c>
      <c r="AQ136" s="38">
        <v>11286</v>
      </c>
      <c r="AR136" s="38">
        <v>11263</v>
      </c>
      <c r="AS136" s="38">
        <v>11175</v>
      </c>
      <c r="AT136" s="38">
        <v>11094</v>
      </c>
      <c r="AU136" s="38">
        <v>10974</v>
      </c>
      <c r="AV136" s="38">
        <v>10877</v>
      </c>
      <c r="AW136" s="38">
        <v>10833</v>
      </c>
      <c r="AX136" s="38">
        <v>10719</v>
      </c>
      <c r="AY136" s="38">
        <v>10556</v>
      </c>
      <c r="AZ136" s="38">
        <v>10431</v>
      </c>
      <c r="BA136" s="38">
        <v>10284</v>
      </c>
      <c r="BB136" s="42">
        <v>10148</v>
      </c>
      <c r="BC136" s="38">
        <v>10046</v>
      </c>
      <c r="BD136" s="38">
        <v>9845</v>
      </c>
      <c r="BE136" s="38">
        <v>9643</v>
      </c>
      <c r="BF136" s="38">
        <v>9492</v>
      </c>
      <c r="BG136" s="38">
        <v>9339</v>
      </c>
      <c r="BH136" s="38"/>
      <c r="BI136" s="65" t="s">
        <v>19</v>
      </c>
      <c r="BJ136" s="6"/>
      <c r="BK136" s="49">
        <v>270.8</v>
      </c>
      <c r="BL136" s="49">
        <v>270.8</v>
      </c>
      <c r="BM136" s="49">
        <v>2863</v>
      </c>
      <c r="BN136" s="16"/>
      <c r="BO136" s="49">
        <v>12033</v>
      </c>
      <c r="BP136" s="39">
        <v>5865</v>
      </c>
      <c r="BQ136" s="64">
        <f t="shared" si="15"/>
        <v>6168</v>
      </c>
      <c r="BR136" s="14"/>
      <c r="BS136" s="35">
        <f t="shared" si="37"/>
        <v>10797</v>
      </c>
      <c r="BT136" s="49">
        <v>5301</v>
      </c>
      <c r="BU136" s="49">
        <v>5496</v>
      </c>
      <c r="BV136" s="17"/>
      <c r="BW136" s="104">
        <f t="shared" si="38"/>
        <v>10829</v>
      </c>
      <c r="BX136" s="102">
        <v>5339</v>
      </c>
      <c r="BY136" s="102">
        <v>5490</v>
      </c>
      <c r="BZ136" s="102">
        <v>2697</v>
      </c>
      <c r="CA136" s="14"/>
      <c r="CB136" s="35">
        <f t="shared" si="39"/>
        <v>10818</v>
      </c>
      <c r="CC136" s="49">
        <v>5335</v>
      </c>
      <c r="CD136" s="49">
        <v>5483</v>
      </c>
      <c r="CE136" s="49">
        <v>10829</v>
      </c>
      <c r="CG136" s="43" t="s">
        <v>19</v>
      </c>
      <c r="CH136" s="104">
        <f t="shared" si="40"/>
        <v>10872</v>
      </c>
      <c r="CI136" s="102">
        <v>5304</v>
      </c>
      <c r="CJ136" s="102">
        <v>5568</v>
      </c>
      <c r="CK136" s="102">
        <v>2807</v>
      </c>
      <c r="CL136" s="14"/>
      <c r="CM136" s="35">
        <f t="shared" si="41"/>
        <v>10985</v>
      </c>
      <c r="CN136" s="38">
        <v>5403</v>
      </c>
      <c r="CO136" s="38">
        <v>5582</v>
      </c>
    </row>
    <row r="137" spans="2:93" ht="9.6" customHeight="1" x14ac:dyDescent="0.15">
      <c r="B137" s="117" t="s">
        <v>179</v>
      </c>
      <c r="C137" s="43" t="s">
        <v>20</v>
      </c>
      <c r="D137" s="49"/>
      <c r="E137" s="49">
        <v>26635</v>
      </c>
      <c r="F137" s="49">
        <v>26261</v>
      </c>
      <c r="G137" s="49">
        <v>25702</v>
      </c>
      <c r="H137" s="49">
        <v>26082</v>
      </c>
      <c r="I137" s="49"/>
      <c r="J137" s="49">
        <v>24441</v>
      </c>
      <c r="K137" s="49">
        <v>23847</v>
      </c>
      <c r="L137" s="49">
        <v>23380</v>
      </c>
      <c r="M137" s="47">
        <v>22900</v>
      </c>
      <c r="N137" s="49">
        <v>22729</v>
      </c>
      <c r="O137" s="49">
        <v>22419</v>
      </c>
      <c r="P137" s="49">
        <v>22077</v>
      </c>
      <c r="Q137" s="47">
        <v>22287</v>
      </c>
      <c r="R137" s="47">
        <v>21690</v>
      </c>
      <c r="S137" s="49">
        <v>21519</v>
      </c>
      <c r="T137" s="47">
        <v>21433</v>
      </c>
      <c r="U137" s="47">
        <v>21354</v>
      </c>
      <c r="V137" s="47">
        <v>21321</v>
      </c>
      <c r="W137" s="49">
        <v>21257</v>
      </c>
      <c r="X137" s="49">
        <v>21215</v>
      </c>
      <c r="Y137" s="49">
        <v>21163</v>
      </c>
      <c r="Z137" s="49">
        <v>21068</v>
      </c>
      <c r="AA137" s="47">
        <v>20951</v>
      </c>
      <c r="AB137" s="47">
        <v>20839</v>
      </c>
      <c r="AC137" s="49">
        <v>20821</v>
      </c>
      <c r="AD137" s="47">
        <v>20669</v>
      </c>
      <c r="AE137" s="47">
        <v>20567</v>
      </c>
      <c r="AF137" s="49">
        <v>20415</v>
      </c>
      <c r="AG137" s="47">
        <v>20299</v>
      </c>
      <c r="AH137" s="49">
        <v>20097</v>
      </c>
      <c r="AI137" s="49">
        <v>19992</v>
      </c>
      <c r="AJ137" s="49">
        <v>19874</v>
      </c>
      <c r="AK137" s="49">
        <v>19749</v>
      </c>
      <c r="AL137" s="49">
        <v>19589</v>
      </c>
      <c r="AM137" s="49">
        <v>19428</v>
      </c>
      <c r="AN137" s="49">
        <v>19152</v>
      </c>
      <c r="AO137" s="49">
        <v>18946</v>
      </c>
      <c r="AP137" s="38">
        <v>18794</v>
      </c>
      <c r="AQ137" s="38">
        <v>18607</v>
      </c>
      <c r="AR137" s="38">
        <v>18412</v>
      </c>
      <c r="AS137" s="38">
        <v>18138</v>
      </c>
      <c r="AT137" s="38">
        <v>17901</v>
      </c>
      <c r="AU137" s="38">
        <v>17685</v>
      </c>
      <c r="AV137" s="38">
        <v>17534</v>
      </c>
      <c r="AW137" s="38">
        <v>17348</v>
      </c>
      <c r="AX137" s="38">
        <v>17114</v>
      </c>
      <c r="AY137" s="38">
        <v>16793</v>
      </c>
      <c r="AZ137" s="38">
        <v>16529</v>
      </c>
      <c r="BA137" s="38">
        <v>16257</v>
      </c>
      <c r="BB137" s="42">
        <v>16033</v>
      </c>
      <c r="BC137" s="38">
        <v>15729</v>
      </c>
      <c r="BD137" s="38">
        <v>15421</v>
      </c>
      <c r="BE137" s="38">
        <v>15134</v>
      </c>
      <c r="BF137" s="38">
        <v>14836</v>
      </c>
      <c r="BG137" s="38">
        <v>14606</v>
      </c>
      <c r="BH137" s="38"/>
      <c r="BI137" s="65" t="s">
        <v>20</v>
      </c>
      <c r="BJ137" s="6"/>
      <c r="BK137" s="49">
        <v>273.33999999999997</v>
      </c>
      <c r="BL137" s="49">
        <v>273.33999999999997</v>
      </c>
      <c r="BM137" s="49">
        <v>4960</v>
      </c>
      <c r="BN137" s="16"/>
      <c r="BO137" s="49">
        <v>23907</v>
      </c>
      <c r="BP137" s="39">
        <v>11505</v>
      </c>
      <c r="BQ137" s="64">
        <f t="shared" si="15"/>
        <v>12402</v>
      </c>
      <c r="BR137" s="14"/>
      <c r="BS137" s="35">
        <f t="shared" si="37"/>
        <v>19755</v>
      </c>
      <c r="BT137" s="49">
        <v>9716</v>
      </c>
      <c r="BU137" s="49">
        <v>10039</v>
      </c>
      <c r="BV137" s="17"/>
      <c r="BW137" s="104">
        <f t="shared" si="38"/>
        <v>18941</v>
      </c>
      <c r="BX137" s="102">
        <v>9309</v>
      </c>
      <c r="BY137" s="102">
        <v>9632</v>
      </c>
      <c r="BZ137" s="102">
        <v>4773</v>
      </c>
      <c r="CA137" s="14"/>
      <c r="CB137" s="35">
        <f t="shared" si="39"/>
        <v>18917</v>
      </c>
      <c r="CC137" s="49">
        <v>9307</v>
      </c>
      <c r="CD137" s="49">
        <v>9610</v>
      </c>
      <c r="CE137" s="49">
        <v>18941</v>
      </c>
      <c r="CG137" s="43" t="s">
        <v>20</v>
      </c>
      <c r="CH137" s="104">
        <f t="shared" si="40"/>
        <v>17838</v>
      </c>
      <c r="CI137" s="102">
        <v>8780</v>
      </c>
      <c r="CJ137" s="102">
        <v>9058</v>
      </c>
      <c r="CK137" s="102">
        <v>4768</v>
      </c>
      <c r="CL137" s="14"/>
      <c r="CM137" s="35">
        <f t="shared" si="41"/>
        <v>18185</v>
      </c>
      <c r="CN137" s="38">
        <v>8947</v>
      </c>
      <c r="CO137" s="38">
        <v>9238</v>
      </c>
    </row>
    <row r="138" spans="2:93" ht="9.6" customHeight="1" x14ac:dyDescent="0.15">
      <c r="B138" s="117" t="s">
        <v>180</v>
      </c>
      <c r="C138" s="43" t="s">
        <v>21</v>
      </c>
      <c r="D138" s="49"/>
      <c r="E138" s="49">
        <v>27268</v>
      </c>
      <c r="F138" s="49">
        <v>27096</v>
      </c>
      <c r="G138" s="49">
        <v>26259</v>
      </c>
      <c r="H138" s="49">
        <v>25987</v>
      </c>
      <c r="I138" s="49"/>
      <c r="J138" s="49">
        <v>26310</v>
      </c>
      <c r="K138" s="49">
        <v>26170</v>
      </c>
      <c r="L138" s="49">
        <v>26030</v>
      </c>
      <c r="M138" s="47">
        <v>25767</v>
      </c>
      <c r="N138" s="49">
        <v>25550</v>
      </c>
      <c r="O138" s="49">
        <v>25564</v>
      </c>
      <c r="P138" s="49">
        <v>25415</v>
      </c>
      <c r="Q138" s="47">
        <v>25499</v>
      </c>
      <c r="R138" s="47">
        <v>25596</v>
      </c>
      <c r="S138" s="49">
        <v>25919</v>
      </c>
      <c r="T138" s="47">
        <v>26272</v>
      </c>
      <c r="U138" s="47">
        <v>26659</v>
      </c>
      <c r="V138" s="47">
        <v>27069</v>
      </c>
      <c r="W138" s="49">
        <v>27564</v>
      </c>
      <c r="X138" s="49">
        <v>28010</v>
      </c>
      <c r="Y138" s="49">
        <v>28407</v>
      </c>
      <c r="Z138" s="49">
        <v>28764</v>
      </c>
      <c r="AA138" s="47">
        <v>29082</v>
      </c>
      <c r="AB138" s="47">
        <v>29251</v>
      </c>
      <c r="AC138" s="49">
        <v>29413</v>
      </c>
      <c r="AD138" s="47">
        <v>29647</v>
      </c>
      <c r="AE138" s="47">
        <v>29826</v>
      </c>
      <c r="AF138" s="49">
        <v>30004</v>
      </c>
      <c r="AG138" s="47">
        <v>30235</v>
      </c>
      <c r="AH138" s="49">
        <v>30544</v>
      </c>
      <c r="AI138" s="49">
        <v>30911</v>
      </c>
      <c r="AJ138" s="49">
        <v>31470</v>
      </c>
      <c r="AK138" s="49">
        <v>32143</v>
      </c>
      <c r="AL138" s="49">
        <v>32647</v>
      </c>
      <c r="AM138" s="49">
        <v>33285</v>
      </c>
      <c r="AN138" s="49">
        <v>33829</v>
      </c>
      <c r="AO138" s="49">
        <v>34397</v>
      </c>
      <c r="AP138" s="38">
        <v>34906</v>
      </c>
      <c r="AQ138" s="38">
        <v>35309</v>
      </c>
      <c r="AR138" s="38">
        <v>35518</v>
      </c>
      <c r="AS138" s="38">
        <v>35521</v>
      </c>
      <c r="AT138" s="38">
        <v>35577</v>
      </c>
      <c r="AU138" s="38">
        <v>35713</v>
      </c>
      <c r="AV138" s="38">
        <v>35874</v>
      </c>
      <c r="AW138" s="38">
        <v>35912</v>
      </c>
      <c r="AX138" s="38">
        <v>35957</v>
      </c>
      <c r="AY138" s="38">
        <v>35918</v>
      </c>
      <c r="AZ138" s="38">
        <v>35815</v>
      </c>
      <c r="BA138" s="38">
        <v>35703</v>
      </c>
      <c r="BB138" s="42">
        <v>35648</v>
      </c>
      <c r="BC138" s="38">
        <v>35211</v>
      </c>
      <c r="BD138" s="38">
        <v>34091</v>
      </c>
      <c r="BE138" s="38">
        <v>33824</v>
      </c>
      <c r="BF138" s="38">
        <v>33846</v>
      </c>
      <c r="BG138" s="38">
        <v>34022</v>
      </c>
      <c r="BH138" s="38"/>
      <c r="BI138" s="65" t="s">
        <v>21</v>
      </c>
      <c r="BJ138" s="6"/>
      <c r="BK138" s="49">
        <v>73.209999999999994</v>
      </c>
      <c r="BL138" s="49">
        <v>73.209999999999994</v>
      </c>
      <c r="BM138" s="49">
        <v>8514</v>
      </c>
      <c r="BN138" s="16"/>
      <c r="BO138" s="49">
        <v>26019</v>
      </c>
      <c r="BP138" s="39">
        <v>12612</v>
      </c>
      <c r="BQ138" s="64">
        <f t="shared" si="15"/>
        <v>13407</v>
      </c>
      <c r="BR138" s="14"/>
      <c r="BS138" s="35">
        <f t="shared" si="37"/>
        <v>30301</v>
      </c>
      <c r="BT138" s="49">
        <v>14714</v>
      </c>
      <c r="BU138" s="49">
        <v>15587</v>
      </c>
      <c r="BV138" s="17"/>
      <c r="BW138" s="104">
        <f t="shared" si="38"/>
        <v>33034</v>
      </c>
      <c r="BX138" s="102">
        <v>16003</v>
      </c>
      <c r="BY138" s="102">
        <v>17031</v>
      </c>
      <c r="BZ138" s="102">
        <v>8633</v>
      </c>
      <c r="CA138" s="14"/>
      <c r="CB138" s="35">
        <f t="shared" si="39"/>
        <v>32990</v>
      </c>
      <c r="CC138" s="49">
        <v>15988</v>
      </c>
      <c r="CD138" s="49">
        <v>17002</v>
      </c>
      <c r="CE138" s="49">
        <v>33034</v>
      </c>
      <c r="CG138" s="43" t="s">
        <v>21</v>
      </c>
      <c r="CH138" s="104">
        <f t="shared" si="40"/>
        <v>34769</v>
      </c>
      <c r="CI138" s="102">
        <v>16841</v>
      </c>
      <c r="CJ138" s="102">
        <v>17928</v>
      </c>
      <c r="CK138" s="102">
        <v>9745</v>
      </c>
      <c r="CL138" s="14"/>
      <c r="CM138" s="35">
        <f t="shared" si="41"/>
        <v>34891</v>
      </c>
      <c r="CN138" s="38">
        <v>16924</v>
      </c>
      <c r="CO138" s="38">
        <v>17967</v>
      </c>
    </row>
    <row r="139" spans="2:93" ht="9.6" customHeight="1" x14ac:dyDescent="0.15">
      <c r="B139" s="117" t="s">
        <v>181</v>
      </c>
      <c r="C139" s="43" t="s">
        <v>22</v>
      </c>
      <c r="D139" s="49"/>
      <c r="E139" s="49">
        <v>16500</v>
      </c>
      <c r="F139" s="49">
        <v>16282</v>
      </c>
      <c r="G139" s="49">
        <v>15820</v>
      </c>
      <c r="H139" s="49">
        <v>15709</v>
      </c>
      <c r="I139" s="49"/>
      <c r="J139" s="49">
        <v>15147</v>
      </c>
      <c r="K139" s="49">
        <v>14913</v>
      </c>
      <c r="L139" s="49">
        <v>14818</v>
      </c>
      <c r="M139" s="47">
        <v>14821</v>
      </c>
      <c r="N139" s="49">
        <v>14834</v>
      </c>
      <c r="O139" s="49">
        <v>14903</v>
      </c>
      <c r="P139" s="49">
        <v>15010</v>
      </c>
      <c r="Q139" s="47">
        <v>15087</v>
      </c>
      <c r="R139" s="47">
        <v>15319</v>
      </c>
      <c r="S139" s="49">
        <v>15543</v>
      </c>
      <c r="T139" s="47">
        <v>15986</v>
      </c>
      <c r="U139" s="47">
        <v>16407</v>
      </c>
      <c r="V139" s="47">
        <v>16887</v>
      </c>
      <c r="W139" s="49">
        <v>17198</v>
      </c>
      <c r="X139" s="49">
        <v>17306</v>
      </c>
      <c r="Y139" s="49">
        <v>17554</v>
      </c>
      <c r="Z139" s="49">
        <v>17727</v>
      </c>
      <c r="AA139" s="47">
        <v>17790</v>
      </c>
      <c r="AB139" s="47">
        <v>17921</v>
      </c>
      <c r="AC139" s="49">
        <v>18086</v>
      </c>
      <c r="AD139" s="47">
        <v>18168</v>
      </c>
      <c r="AE139" s="47">
        <v>18273</v>
      </c>
      <c r="AF139" s="49">
        <v>18287</v>
      </c>
      <c r="AG139" s="47">
        <v>18348</v>
      </c>
      <c r="AH139" s="49">
        <v>18308</v>
      </c>
      <c r="AI139" s="49">
        <v>18331</v>
      </c>
      <c r="AJ139" s="49">
        <v>18458</v>
      </c>
      <c r="AK139" s="49">
        <v>18635</v>
      </c>
      <c r="AL139" s="49">
        <v>18801</v>
      </c>
      <c r="AM139" s="49">
        <v>18866</v>
      </c>
      <c r="AN139" s="49">
        <v>18826</v>
      </c>
      <c r="AO139" s="49">
        <v>18980</v>
      </c>
      <c r="AP139" s="38">
        <v>18903</v>
      </c>
      <c r="AQ139" s="38">
        <v>18778</v>
      </c>
      <c r="AR139" s="38">
        <v>18661</v>
      </c>
      <c r="AS139" s="38">
        <v>18514</v>
      </c>
      <c r="AT139" s="38">
        <v>18326</v>
      </c>
      <c r="AU139" s="38">
        <v>18232</v>
      </c>
      <c r="AV139" s="38">
        <v>18031</v>
      </c>
      <c r="AW139" s="38">
        <v>17810</v>
      </c>
      <c r="AX139" s="38">
        <v>17672</v>
      </c>
      <c r="AY139" s="38">
        <v>17426</v>
      </c>
      <c r="AZ139" s="38">
        <v>17168</v>
      </c>
      <c r="BA139" s="38">
        <v>17095</v>
      </c>
      <c r="BB139" s="42">
        <v>16892</v>
      </c>
      <c r="BC139" s="38">
        <v>15946</v>
      </c>
      <c r="BD139" s="38">
        <v>14226</v>
      </c>
      <c r="BE139" s="38">
        <v>13558</v>
      </c>
      <c r="BF139" s="38">
        <v>13096</v>
      </c>
      <c r="BG139" s="38">
        <v>12704</v>
      </c>
      <c r="BH139" s="38"/>
      <c r="BI139" s="65" t="s">
        <v>22</v>
      </c>
      <c r="BJ139" s="6"/>
      <c r="BK139" s="49">
        <v>64.48</v>
      </c>
      <c r="BL139" s="49">
        <v>64.48</v>
      </c>
      <c r="BM139" s="49">
        <v>5031</v>
      </c>
      <c r="BN139" s="16"/>
      <c r="BO139" s="49">
        <v>15204</v>
      </c>
      <c r="BP139" s="39">
        <v>7335</v>
      </c>
      <c r="BQ139" s="64">
        <f t="shared" si="15"/>
        <v>7869</v>
      </c>
      <c r="BR139" s="14"/>
      <c r="BS139" s="35">
        <f t="shared" si="37"/>
        <v>18268</v>
      </c>
      <c r="BT139" s="49">
        <v>8911</v>
      </c>
      <c r="BU139" s="49">
        <v>9357</v>
      </c>
      <c r="BV139" s="17"/>
      <c r="BW139" s="104">
        <f t="shared" si="38"/>
        <v>18815</v>
      </c>
      <c r="BX139" s="102">
        <v>9150</v>
      </c>
      <c r="BY139" s="102">
        <v>9665</v>
      </c>
      <c r="BZ139" s="102">
        <v>4918</v>
      </c>
      <c r="CA139" s="14"/>
      <c r="CB139" s="35">
        <f t="shared" si="39"/>
        <v>18789</v>
      </c>
      <c r="CC139" s="49">
        <v>9136</v>
      </c>
      <c r="CD139" s="49">
        <v>9653</v>
      </c>
      <c r="CE139" s="49">
        <v>18815</v>
      </c>
      <c r="CG139" s="43" t="s">
        <v>22</v>
      </c>
      <c r="CH139" s="104">
        <f t="shared" si="40"/>
        <v>18537</v>
      </c>
      <c r="CI139" s="102">
        <v>9005</v>
      </c>
      <c r="CJ139" s="102">
        <v>9532</v>
      </c>
      <c r="CK139" s="102">
        <v>5163</v>
      </c>
      <c r="CL139" s="14"/>
      <c r="CM139" s="35">
        <f t="shared" si="41"/>
        <v>18686</v>
      </c>
      <c r="CN139" s="38">
        <v>9089</v>
      </c>
      <c r="CO139" s="38">
        <v>9597</v>
      </c>
    </row>
    <row r="140" spans="2:93" ht="9.6" customHeight="1" x14ac:dyDescent="0.15">
      <c r="B140" s="117" t="s">
        <v>182</v>
      </c>
      <c r="C140" s="43" t="s">
        <v>23</v>
      </c>
      <c r="D140" s="49"/>
      <c r="E140" s="49">
        <v>15098</v>
      </c>
      <c r="F140" s="49">
        <v>15153</v>
      </c>
      <c r="G140" s="49">
        <v>14643</v>
      </c>
      <c r="H140" s="49">
        <v>14696</v>
      </c>
      <c r="I140" s="49"/>
      <c r="J140" s="49">
        <v>15432</v>
      </c>
      <c r="K140" s="49">
        <v>15418</v>
      </c>
      <c r="L140" s="49">
        <v>15628</v>
      </c>
      <c r="M140" s="47">
        <v>15778</v>
      </c>
      <c r="N140" s="49">
        <v>16038</v>
      </c>
      <c r="O140" s="49">
        <v>16069</v>
      </c>
      <c r="P140" s="49">
        <v>16276</v>
      </c>
      <c r="Q140" s="47">
        <v>16197</v>
      </c>
      <c r="R140" s="47">
        <v>16484</v>
      </c>
      <c r="S140" s="49">
        <v>16662</v>
      </c>
      <c r="T140" s="47">
        <v>16749</v>
      </c>
      <c r="U140" s="47">
        <v>16894</v>
      </c>
      <c r="V140" s="47">
        <v>17112</v>
      </c>
      <c r="W140" s="49">
        <v>17227</v>
      </c>
      <c r="X140" s="49">
        <v>17302</v>
      </c>
      <c r="Y140" s="49">
        <v>17358</v>
      </c>
      <c r="Z140" s="49">
        <v>17401</v>
      </c>
      <c r="AA140" s="47">
        <v>17475</v>
      </c>
      <c r="AB140" s="47">
        <v>17587</v>
      </c>
      <c r="AC140" s="49">
        <v>17654</v>
      </c>
      <c r="AD140" s="47">
        <v>17729</v>
      </c>
      <c r="AE140" s="47">
        <v>17585</v>
      </c>
      <c r="AF140" s="49">
        <v>17590</v>
      </c>
      <c r="AG140" s="47">
        <v>17575</v>
      </c>
      <c r="AH140" s="49">
        <v>17505</v>
      </c>
      <c r="AI140" s="49">
        <v>17491</v>
      </c>
      <c r="AJ140" s="49">
        <v>17362</v>
      </c>
      <c r="AK140" s="49">
        <v>17381</v>
      </c>
      <c r="AL140" s="49">
        <v>17376</v>
      </c>
      <c r="AM140" s="49">
        <v>17334</v>
      </c>
      <c r="AN140" s="49">
        <v>17451</v>
      </c>
      <c r="AO140" s="49">
        <v>17403</v>
      </c>
      <c r="AP140" s="38">
        <v>17359</v>
      </c>
      <c r="AQ140" s="38">
        <v>17270</v>
      </c>
      <c r="AR140" s="38">
        <v>17174</v>
      </c>
      <c r="AS140" s="38">
        <v>17144</v>
      </c>
      <c r="AT140" s="38">
        <v>16990</v>
      </c>
      <c r="AU140" s="38">
        <v>16819</v>
      </c>
      <c r="AV140" s="38">
        <v>16649</v>
      </c>
      <c r="AW140" s="38">
        <v>16542</v>
      </c>
      <c r="AX140" s="38">
        <v>16420</v>
      </c>
      <c r="AY140" s="38">
        <v>16168</v>
      </c>
      <c r="AZ140" s="38">
        <v>15863</v>
      </c>
      <c r="BA140" s="38">
        <v>15694</v>
      </c>
      <c r="BB140" s="42">
        <v>15540</v>
      </c>
      <c r="BC140" s="38">
        <v>15340</v>
      </c>
      <c r="BD140" s="38">
        <v>15255</v>
      </c>
      <c r="BE140" s="38">
        <v>15104</v>
      </c>
      <c r="BF140" s="38">
        <v>15002</v>
      </c>
      <c r="BG140" s="38">
        <v>14877</v>
      </c>
      <c r="BH140" s="38"/>
      <c r="BI140" s="65" t="s">
        <v>23</v>
      </c>
      <c r="BJ140" s="6"/>
      <c r="BK140" s="49">
        <v>54</v>
      </c>
      <c r="BL140" s="49">
        <v>54</v>
      </c>
      <c r="BM140" s="49">
        <v>5040</v>
      </c>
      <c r="BN140" s="16"/>
      <c r="BO140" s="49">
        <v>15115</v>
      </c>
      <c r="BP140" s="39">
        <v>7275</v>
      </c>
      <c r="BQ140" s="64">
        <f t="shared" si="15"/>
        <v>7840</v>
      </c>
      <c r="BR140" s="14"/>
      <c r="BS140" s="35">
        <f t="shared" si="37"/>
        <v>17431</v>
      </c>
      <c r="BT140" s="49">
        <v>8387</v>
      </c>
      <c r="BU140" s="49">
        <v>9044</v>
      </c>
      <c r="BV140" s="17"/>
      <c r="BW140" s="104">
        <f t="shared" si="38"/>
        <v>17344</v>
      </c>
      <c r="BX140" s="102">
        <v>8339</v>
      </c>
      <c r="BY140" s="102">
        <v>9005</v>
      </c>
      <c r="BZ140" s="102">
        <v>5096</v>
      </c>
      <c r="CA140" s="14"/>
      <c r="CB140" s="35">
        <f t="shared" si="39"/>
        <v>17320</v>
      </c>
      <c r="CC140" s="49">
        <v>8333</v>
      </c>
      <c r="CD140" s="49">
        <v>8987</v>
      </c>
      <c r="CE140" s="49">
        <v>17344</v>
      </c>
      <c r="CG140" s="43" t="s">
        <v>23</v>
      </c>
      <c r="CH140" s="104">
        <f t="shared" si="40"/>
        <v>17060</v>
      </c>
      <c r="CI140" s="102">
        <v>8224</v>
      </c>
      <c r="CJ140" s="102">
        <v>8836</v>
      </c>
      <c r="CK140" s="102">
        <v>5287</v>
      </c>
      <c r="CL140" s="14"/>
      <c r="CM140" s="35">
        <f t="shared" si="41"/>
        <v>17163</v>
      </c>
      <c r="CN140" s="38">
        <v>8201</v>
      </c>
      <c r="CO140" s="38">
        <v>8962</v>
      </c>
    </row>
    <row r="141" spans="2:93" ht="9.6" customHeight="1" x14ac:dyDescent="0.15">
      <c r="B141" s="117" t="s">
        <v>183</v>
      </c>
      <c r="C141" s="43" t="s">
        <v>24</v>
      </c>
      <c r="D141" s="49"/>
      <c r="E141" s="49">
        <v>13107</v>
      </c>
      <c r="F141" s="49">
        <v>13139</v>
      </c>
      <c r="G141" s="49">
        <v>13119</v>
      </c>
      <c r="H141" s="49">
        <v>13146</v>
      </c>
      <c r="I141" s="49"/>
      <c r="J141" s="49">
        <v>13440</v>
      </c>
      <c r="K141" s="49">
        <v>13491</v>
      </c>
      <c r="L141" s="49">
        <v>13755</v>
      </c>
      <c r="M141" s="47">
        <v>14010</v>
      </c>
      <c r="N141" s="49">
        <v>14141</v>
      </c>
      <c r="O141" s="49">
        <v>14305</v>
      </c>
      <c r="P141" s="49">
        <v>14429</v>
      </c>
      <c r="Q141" s="47">
        <v>14387</v>
      </c>
      <c r="R141" s="47">
        <v>15159</v>
      </c>
      <c r="S141" s="49">
        <v>16079</v>
      </c>
      <c r="T141" s="47">
        <v>16205</v>
      </c>
      <c r="U141" s="47">
        <v>16458</v>
      </c>
      <c r="V141" s="47">
        <v>16537</v>
      </c>
      <c r="W141" s="49">
        <v>16491</v>
      </c>
      <c r="X141" s="49">
        <v>16484</v>
      </c>
      <c r="Y141" s="49">
        <v>16609</v>
      </c>
      <c r="Z141" s="49">
        <v>16838</v>
      </c>
      <c r="AA141" s="47">
        <v>17362</v>
      </c>
      <c r="AB141" s="47">
        <v>17684</v>
      </c>
      <c r="AC141" s="49">
        <v>17951</v>
      </c>
      <c r="AD141" s="47">
        <v>18286</v>
      </c>
      <c r="AE141" s="47">
        <v>18535</v>
      </c>
      <c r="AF141" s="49">
        <v>18837</v>
      </c>
      <c r="AG141" s="47">
        <v>19159</v>
      </c>
      <c r="AH141" s="49">
        <v>19516</v>
      </c>
      <c r="AI141" s="49">
        <v>19778</v>
      </c>
      <c r="AJ141" s="49">
        <v>20152</v>
      </c>
      <c r="AK141" s="49">
        <v>20306</v>
      </c>
      <c r="AL141" s="49">
        <v>20657</v>
      </c>
      <c r="AM141" s="49">
        <v>20844</v>
      </c>
      <c r="AN141" s="49">
        <v>21026</v>
      </c>
      <c r="AO141" s="49">
        <v>21202</v>
      </c>
      <c r="AP141" s="38">
        <v>21392</v>
      </c>
      <c r="AQ141" s="38">
        <v>21479</v>
      </c>
      <c r="AR141" s="38">
        <v>21562</v>
      </c>
      <c r="AS141" s="38">
        <v>21487</v>
      </c>
      <c r="AT141" s="38">
        <v>21548</v>
      </c>
      <c r="AU141" s="38">
        <v>21519</v>
      </c>
      <c r="AV141" s="38">
        <v>21650</v>
      </c>
      <c r="AW141" s="38">
        <v>21557</v>
      </c>
      <c r="AX141" s="38">
        <v>21299</v>
      </c>
      <c r="AY141" s="38">
        <v>21296</v>
      </c>
      <c r="AZ141" s="38">
        <v>21247</v>
      </c>
      <c r="BA141" s="38">
        <v>21094</v>
      </c>
      <c r="BB141" s="42">
        <v>20991</v>
      </c>
      <c r="BC141" s="38">
        <v>20675</v>
      </c>
      <c r="BD141" s="38">
        <v>20133</v>
      </c>
      <c r="BE141" s="38">
        <v>19810</v>
      </c>
      <c r="BF141" s="38">
        <v>19573</v>
      </c>
      <c r="BG141" s="38">
        <v>19288</v>
      </c>
      <c r="BH141" s="38"/>
      <c r="BI141" s="65" t="s">
        <v>24</v>
      </c>
      <c r="BJ141" s="6"/>
      <c r="BK141" s="49">
        <v>13.27</v>
      </c>
      <c r="BL141" s="49">
        <v>13.27</v>
      </c>
      <c r="BM141" s="49">
        <v>5804</v>
      </c>
      <c r="BN141" s="16"/>
      <c r="BO141" s="49">
        <v>13322</v>
      </c>
      <c r="BP141" s="39">
        <v>6671</v>
      </c>
      <c r="BQ141" s="64">
        <f t="shared" si="15"/>
        <v>6651</v>
      </c>
      <c r="BR141" s="14"/>
      <c r="BS141" s="35">
        <f t="shared" si="37"/>
        <v>19523</v>
      </c>
      <c r="BT141" s="49">
        <v>9730</v>
      </c>
      <c r="BU141" s="49">
        <v>9793</v>
      </c>
      <c r="BV141" s="17"/>
      <c r="BW141" s="104">
        <f t="shared" si="38"/>
        <v>20668</v>
      </c>
      <c r="BX141" s="102">
        <v>10325</v>
      </c>
      <c r="BY141" s="102">
        <v>10343</v>
      </c>
      <c r="BZ141" s="102">
        <v>5846</v>
      </c>
      <c r="CA141" s="14"/>
      <c r="CB141" s="35">
        <f t="shared" si="39"/>
        <v>20588</v>
      </c>
      <c r="CC141" s="49">
        <v>10286</v>
      </c>
      <c r="CD141" s="49">
        <v>10302</v>
      </c>
      <c r="CE141" s="49">
        <v>20668</v>
      </c>
      <c r="CG141" s="43" t="s">
        <v>24</v>
      </c>
      <c r="CH141" s="104">
        <f t="shared" si="40"/>
        <v>21134</v>
      </c>
      <c r="CI141" s="102">
        <v>10574</v>
      </c>
      <c r="CJ141" s="102">
        <v>10560</v>
      </c>
      <c r="CK141" s="102">
        <v>6131</v>
      </c>
      <c r="CL141" s="14"/>
      <c r="CM141" s="35">
        <f t="shared" si="41"/>
        <v>21254</v>
      </c>
      <c r="CN141" s="38">
        <v>10651</v>
      </c>
      <c r="CO141" s="38">
        <v>10603</v>
      </c>
    </row>
    <row r="142" spans="2:93" ht="9.6" customHeight="1" x14ac:dyDescent="0.15">
      <c r="B142" s="117" t="s">
        <v>184</v>
      </c>
      <c r="C142" s="43" t="s">
        <v>25</v>
      </c>
      <c r="D142" s="49"/>
      <c r="E142" s="49">
        <v>7881</v>
      </c>
      <c r="F142" s="49">
        <v>7918</v>
      </c>
      <c r="G142" s="49">
        <v>7899</v>
      </c>
      <c r="H142" s="49">
        <v>7934</v>
      </c>
      <c r="I142" s="49"/>
      <c r="J142" s="49">
        <v>7676</v>
      </c>
      <c r="K142" s="49">
        <v>7675</v>
      </c>
      <c r="L142" s="49">
        <v>7769</v>
      </c>
      <c r="M142" s="47">
        <v>7940</v>
      </c>
      <c r="N142" s="49">
        <v>8061</v>
      </c>
      <c r="O142" s="49">
        <v>8168</v>
      </c>
      <c r="P142" s="49">
        <v>8276</v>
      </c>
      <c r="Q142" s="47">
        <v>8230</v>
      </c>
      <c r="R142" s="47">
        <v>8853</v>
      </c>
      <c r="S142" s="49">
        <v>9436</v>
      </c>
      <c r="T142" s="47">
        <v>9982</v>
      </c>
      <c r="U142" s="47">
        <v>10393</v>
      </c>
      <c r="V142" s="47">
        <v>10798</v>
      </c>
      <c r="W142" s="49">
        <v>10986</v>
      </c>
      <c r="X142" s="49">
        <v>11143</v>
      </c>
      <c r="Y142" s="49">
        <v>11268</v>
      </c>
      <c r="Z142" s="49">
        <v>11363</v>
      </c>
      <c r="AA142" s="47">
        <v>11570</v>
      </c>
      <c r="AB142" s="47">
        <v>11761</v>
      </c>
      <c r="AC142" s="49">
        <v>11933</v>
      </c>
      <c r="AD142" s="47">
        <v>12203</v>
      </c>
      <c r="AE142" s="47">
        <v>12522</v>
      </c>
      <c r="AF142" s="49">
        <v>12783</v>
      </c>
      <c r="AG142" s="47">
        <v>13637</v>
      </c>
      <c r="AH142" s="49">
        <v>15473</v>
      </c>
      <c r="AI142" s="49">
        <v>17486</v>
      </c>
      <c r="AJ142" s="49">
        <v>19098</v>
      </c>
      <c r="AK142" s="49">
        <v>21371</v>
      </c>
      <c r="AL142" s="49">
        <v>23417</v>
      </c>
      <c r="AM142" s="49">
        <v>25153</v>
      </c>
      <c r="AN142" s="49">
        <v>26229</v>
      </c>
      <c r="AO142" s="49">
        <v>27398</v>
      </c>
      <c r="AP142" s="38">
        <v>28442</v>
      </c>
      <c r="AQ142" s="38">
        <v>29111</v>
      </c>
      <c r="AR142" s="38">
        <v>29797</v>
      </c>
      <c r="AS142" s="38">
        <v>30485</v>
      </c>
      <c r="AT142" s="38">
        <v>31089</v>
      </c>
      <c r="AU142" s="38">
        <v>31726</v>
      </c>
      <c r="AV142" s="38">
        <v>32108</v>
      </c>
      <c r="AW142" s="38">
        <v>32517</v>
      </c>
      <c r="AX142" s="38">
        <v>32792</v>
      </c>
      <c r="AY142" s="38">
        <v>33130</v>
      </c>
      <c r="AZ142" s="38">
        <v>33413</v>
      </c>
      <c r="BA142" s="38">
        <v>33725</v>
      </c>
      <c r="BB142" s="42">
        <v>34171</v>
      </c>
      <c r="BC142" s="38">
        <v>34859</v>
      </c>
      <c r="BD142" s="38">
        <v>35224</v>
      </c>
      <c r="BE142" s="38">
        <v>35652</v>
      </c>
      <c r="BF142" s="38">
        <v>36017</v>
      </c>
      <c r="BG142" s="38">
        <v>36209</v>
      </c>
      <c r="BH142" s="38"/>
      <c r="BI142" s="65" t="s">
        <v>25</v>
      </c>
      <c r="BJ142" s="6"/>
      <c r="BK142" s="49">
        <v>44.75</v>
      </c>
      <c r="BL142" s="49">
        <v>44.75</v>
      </c>
      <c r="BM142" s="49">
        <v>6729</v>
      </c>
      <c r="BN142" s="16"/>
      <c r="BO142" s="49">
        <v>7934</v>
      </c>
      <c r="BP142" s="39">
        <v>3902</v>
      </c>
      <c r="BQ142" s="64">
        <f t="shared" si="15"/>
        <v>4032</v>
      </c>
      <c r="BR142" s="14"/>
      <c r="BS142" s="35">
        <f t="shared" si="37"/>
        <v>16321</v>
      </c>
      <c r="BT142" s="49">
        <v>7999</v>
      </c>
      <c r="BU142" s="49">
        <v>8322</v>
      </c>
      <c r="BV142" s="17"/>
      <c r="BW142" s="104">
        <f t="shared" si="38"/>
        <v>25135</v>
      </c>
      <c r="BX142" s="102">
        <v>12276</v>
      </c>
      <c r="BY142" s="102">
        <v>12859</v>
      </c>
      <c r="BZ142" s="102">
        <v>6944</v>
      </c>
      <c r="CA142" s="14"/>
      <c r="CB142" s="35">
        <f t="shared" si="39"/>
        <v>25084</v>
      </c>
      <c r="CC142" s="49">
        <v>12257</v>
      </c>
      <c r="CD142" s="49">
        <v>12827</v>
      </c>
      <c r="CE142" s="49">
        <v>25135</v>
      </c>
      <c r="CG142" s="43" t="s">
        <v>25</v>
      </c>
      <c r="CH142" s="104">
        <f t="shared" si="40"/>
        <v>29844</v>
      </c>
      <c r="CI142" s="102">
        <v>14547</v>
      </c>
      <c r="CJ142" s="102">
        <v>15297</v>
      </c>
      <c r="CK142" s="102">
        <v>8612</v>
      </c>
      <c r="CL142" s="14"/>
      <c r="CM142" s="35">
        <f t="shared" si="41"/>
        <v>28992</v>
      </c>
      <c r="CN142" s="38">
        <v>14167</v>
      </c>
      <c r="CO142" s="38">
        <v>14825</v>
      </c>
    </row>
    <row r="143" spans="2:93" ht="9.6" customHeight="1" x14ac:dyDescent="0.15">
      <c r="B143" s="117" t="s">
        <v>188</v>
      </c>
      <c r="C143" s="43" t="s">
        <v>26</v>
      </c>
      <c r="D143" s="49"/>
      <c r="E143" s="49">
        <v>20038</v>
      </c>
      <c r="F143" s="49">
        <v>19731</v>
      </c>
      <c r="G143" s="49">
        <v>19041</v>
      </c>
      <c r="H143" s="49">
        <v>18941</v>
      </c>
      <c r="I143" s="49"/>
      <c r="J143" s="49">
        <v>19381</v>
      </c>
      <c r="K143" s="49">
        <v>18941</v>
      </c>
      <c r="L143" s="49">
        <v>18679</v>
      </c>
      <c r="M143" s="47">
        <v>18727</v>
      </c>
      <c r="N143" s="49">
        <v>18799</v>
      </c>
      <c r="O143" s="49">
        <v>18474</v>
      </c>
      <c r="P143" s="49">
        <v>18385</v>
      </c>
      <c r="Q143" s="47">
        <v>18453</v>
      </c>
      <c r="R143" s="47">
        <v>18328</v>
      </c>
      <c r="S143" s="49">
        <v>18328</v>
      </c>
      <c r="T143" s="47">
        <v>18570</v>
      </c>
      <c r="U143" s="47">
        <v>18462</v>
      </c>
      <c r="V143" s="47">
        <v>18441</v>
      </c>
      <c r="W143" s="49">
        <v>18463</v>
      </c>
      <c r="X143" s="49">
        <v>18536</v>
      </c>
      <c r="Y143" s="49">
        <v>18599</v>
      </c>
      <c r="Z143" s="49">
        <v>18660</v>
      </c>
      <c r="AA143" s="47">
        <v>18822</v>
      </c>
      <c r="AB143" s="47">
        <v>18748</v>
      </c>
      <c r="AC143" s="49">
        <v>18666</v>
      </c>
      <c r="AD143" s="47">
        <v>18550</v>
      </c>
      <c r="AE143" s="47">
        <v>18578</v>
      </c>
      <c r="AF143" s="49">
        <v>18536</v>
      </c>
      <c r="AG143" s="47">
        <v>18383</v>
      </c>
      <c r="AH143" s="49">
        <v>18381</v>
      </c>
      <c r="AI143" s="49">
        <v>19315</v>
      </c>
      <c r="AJ143" s="49">
        <v>20006</v>
      </c>
      <c r="AK143" s="49">
        <v>20643</v>
      </c>
      <c r="AL143" s="49">
        <v>21741</v>
      </c>
      <c r="AM143" s="49">
        <v>22345</v>
      </c>
      <c r="AN143" s="49">
        <v>22854</v>
      </c>
      <c r="AO143" s="49">
        <v>23319</v>
      </c>
      <c r="AP143" s="38">
        <v>23669</v>
      </c>
      <c r="AQ143" s="38">
        <v>24043</v>
      </c>
      <c r="AR143" s="38">
        <v>24161</v>
      </c>
      <c r="AS143" s="38">
        <v>24136</v>
      </c>
      <c r="AT143" s="38">
        <v>24241</v>
      </c>
      <c r="AU143" s="38">
        <v>24179</v>
      </c>
      <c r="AV143" s="38">
        <v>24202</v>
      </c>
      <c r="AW143" s="38">
        <v>24070</v>
      </c>
      <c r="AX143" s="38">
        <v>24060</v>
      </c>
      <c r="AY143" s="38">
        <v>23886</v>
      </c>
      <c r="AZ143" s="38">
        <v>24282</v>
      </c>
      <c r="BA143" s="38">
        <v>24684</v>
      </c>
      <c r="BB143" s="42">
        <v>24825</v>
      </c>
      <c r="BC143" s="38">
        <v>25441</v>
      </c>
      <c r="BD143" s="38">
        <v>26175</v>
      </c>
      <c r="BE143" s="38">
        <v>26560</v>
      </c>
      <c r="BF143" s="38">
        <v>27161</v>
      </c>
      <c r="BG143" s="38">
        <v>27801</v>
      </c>
      <c r="BH143" s="38"/>
      <c r="BI143" s="65" t="s">
        <v>26</v>
      </c>
      <c r="BJ143" s="6"/>
      <c r="BK143" s="49">
        <v>225.59</v>
      </c>
      <c r="BL143" s="49">
        <v>225.59</v>
      </c>
      <c r="BM143" s="49">
        <v>6621</v>
      </c>
      <c r="BN143" s="16"/>
      <c r="BO143" s="49">
        <v>18823</v>
      </c>
      <c r="BP143" s="39">
        <v>9300</v>
      </c>
      <c r="BQ143" s="64">
        <f t="shared" si="15"/>
        <v>9523</v>
      </c>
      <c r="BR143" s="14"/>
      <c r="BS143" s="35">
        <f t="shared" si="37"/>
        <v>18814</v>
      </c>
      <c r="BT143" s="49">
        <v>9635</v>
      </c>
      <c r="BU143" s="49">
        <v>9179</v>
      </c>
      <c r="BV143" s="17"/>
      <c r="BW143" s="104">
        <f t="shared" si="38"/>
        <v>22856</v>
      </c>
      <c r="BX143" s="102">
        <v>11656</v>
      </c>
      <c r="BY143" s="102">
        <v>11200</v>
      </c>
      <c r="BZ143" s="102">
        <v>6169</v>
      </c>
      <c r="CA143" s="14"/>
      <c r="CB143" s="35">
        <f t="shared" si="39"/>
        <v>22792</v>
      </c>
      <c r="CC143" s="49">
        <v>11625</v>
      </c>
      <c r="CD143" s="49">
        <v>11167</v>
      </c>
      <c r="CE143" s="49">
        <v>22856</v>
      </c>
      <c r="CG143" s="43" t="s">
        <v>26</v>
      </c>
      <c r="CH143" s="104">
        <f t="shared" si="40"/>
        <v>24410</v>
      </c>
      <c r="CI143" s="102">
        <v>12373</v>
      </c>
      <c r="CJ143" s="102">
        <v>12037</v>
      </c>
      <c r="CK143" s="102">
        <v>6972</v>
      </c>
      <c r="CL143" s="14"/>
      <c r="CM143" s="35">
        <f t="shared" si="41"/>
        <v>24501</v>
      </c>
      <c r="CN143" s="38">
        <v>12563</v>
      </c>
      <c r="CO143" s="38">
        <v>11938</v>
      </c>
    </row>
    <row r="144" spans="2:93" ht="9.6" customHeight="1" x14ac:dyDescent="0.15">
      <c r="B144" s="117" t="s">
        <v>185</v>
      </c>
      <c r="C144" s="43" t="s">
        <v>27</v>
      </c>
      <c r="D144" s="49"/>
      <c r="E144" s="49">
        <v>12195</v>
      </c>
      <c r="F144" s="49">
        <v>12004</v>
      </c>
      <c r="G144" s="49">
        <v>11809</v>
      </c>
      <c r="H144" s="49">
        <v>11456</v>
      </c>
      <c r="I144" s="49"/>
      <c r="J144" s="49">
        <v>11584</v>
      </c>
      <c r="K144" s="49">
        <v>11376</v>
      </c>
      <c r="L144" s="49">
        <v>11214</v>
      </c>
      <c r="M144" s="47">
        <v>11041</v>
      </c>
      <c r="N144" s="49">
        <v>10794</v>
      </c>
      <c r="O144" s="49">
        <v>10466</v>
      </c>
      <c r="P144" s="49">
        <v>10262</v>
      </c>
      <c r="Q144" s="47">
        <v>10380</v>
      </c>
      <c r="R144" s="47">
        <v>10092</v>
      </c>
      <c r="S144" s="49">
        <v>10138</v>
      </c>
      <c r="T144" s="47">
        <v>10139</v>
      </c>
      <c r="U144" s="47">
        <v>10208</v>
      </c>
      <c r="V144" s="47">
        <v>10214</v>
      </c>
      <c r="W144" s="49">
        <v>10296</v>
      </c>
      <c r="X144" s="49">
        <v>10358</v>
      </c>
      <c r="Y144" s="49">
        <v>10415</v>
      </c>
      <c r="Z144" s="49">
        <v>10436</v>
      </c>
      <c r="AA144" s="47">
        <v>10499</v>
      </c>
      <c r="AB144" s="47">
        <v>10524</v>
      </c>
      <c r="AC144" s="49">
        <v>10556</v>
      </c>
      <c r="AD144" s="47">
        <v>10574</v>
      </c>
      <c r="AE144" s="47">
        <v>10621</v>
      </c>
      <c r="AF144" s="49">
        <v>10597</v>
      </c>
      <c r="AG144" s="47">
        <v>10595</v>
      </c>
      <c r="AH144" s="49">
        <v>10582</v>
      </c>
      <c r="AI144" s="49">
        <v>10558</v>
      </c>
      <c r="AJ144" s="49">
        <v>10461</v>
      </c>
      <c r="AK144" s="49">
        <v>10441</v>
      </c>
      <c r="AL144" s="49">
        <v>10415</v>
      </c>
      <c r="AM144" s="49">
        <v>10403</v>
      </c>
      <c r="AN144" s="49">
        <v>10329</v>
      </c>
      <c r="AO144" s="49">
        <v>10258</v>
      </c>
      <c r="AP144" s="38">
        <v>10162</v>
      </c>
      <c r="AQ144" s="38">
        <v>10127</v>
      </c>
      <c r="AR144" s="38">
        <v>10000</v>
      </c>
      <c r="AS144" s="38">
        <v>9908</v>
      </c>
      <c r="AT144" s="38">
        <v>9821</v>
      </c>
      <c r="AU144" s="38">
        <v>9785</v>
      </c>
      <c r="AV144" s="38">
        <v>9733</v>
      </c>
      <c r="AW144" s="38">
        <v>9631</v>
      </c>
      <c r="AX144" s="38">
        <v>9521</v>
      </c>
      <c r="AY144" s="38">
        <v>9425</v>
      </c>
      <c r="AZ144" s="38">
        <v>9289</v>
      </c>
      <c r="BA144" s="38">
        <v>9143</v>
      </c>
      <c r="BB144" s="42">
        <v>9111</v>
      </c>
      <c r="BC144" s="38">
        <v>8989</v>
      </c>
      <c r="BD144" s="38">
        <v>8873</v>
      </c>
      <c r="BE144" s="38">
        <v>8783</v>
      </c>
      <c r="BF144" s="38">
        <v>8661</v>
      </c>
      <c r="BG144" s="38">
        <v>8518</v>
      </c>
      <c r="BH144" s="38"/>
      <c r="BI144" s="65" t="s">
        <v>27</v>
      </c>
      <c r="BJ144" s="6"/>
      <c r="BK144" s="49">
        <v>82.02</v>
      </c>
      <c r="BL144" s="49">
        <v>82.02</v>
      </c>
      <c r="BM144" s="49">
        <v>2320</v>
      </c>
      <c r="BN144" s="16"/>
      <c r="BO144" s="49">
        <v>10883</v>
      </c>
      <c r="BP144" s="39">
        <v>5209</v>
      </c>
      <c r="BQ144" s="64">
        <f t="shared" si="15"/>
        <v>5674</v>
      </c>
      <c r="BR144" s="14"/>
      <c r="BS144" s="35">
        <f t="shared" si="37"/>
        <v>10426</v>
      </c>
      <c r="BT144" s="49">
        <v>5130</v>
      </c>
      <c r="BU144" s="49">
        <v>5296</v>
      </c>
      <c r="BV144" s="17"/>
      <c r="BW144" s="104">
        <f t="shared" si="38"/>
        <v>10220</v>
      </c>
      <c r="BX144" s="102">
        <v>4983</v>
      </c>
      <c r="BY144" s="102">
        <v>5237</v>
      </c>
      <c r="BZ144" s="102">
        <v>2245</v>
      </c>
      <c r="CA144" s="14"/>
      <c r="CB144" s="35">
        <f t="shared" si="39"/>
        <v>10215</v>
      </c>
      <c r="CC144" s="49">
        <v>4980</v>
      </c>
      <c r="CD144" s="49">
        <v>5235</v>
      </c>
      <c r="CE144" s="49">
        <v>10220</v>
      </c>
      <c r="CG144" s="43" t="s">
        <v>27</v>
      </c>
      <c r="CH144" s="104">
        <f t="shared" si="40"/>
        <v>9767</v>
      </c>
      <c r="CI144" s="102">
        <v>4707</v>
      </c>
      <c r="CJ144" s="102">
        <v>5060</v>
      </c>
      <c r="CK144" s="102">
        <v>2288</v>
      </c>
      <c r="CL144" s="14"/>
      <c r="CM144" s="35">
        <f t="shared" si="41"/>
        <v>9893</v>
      </c>
      <c r="CN144" s="38">
        <v>4795</v>
      </c>
      <c r="CO144" s="38">
        <v>5098</v>
      </c>
    </row>
    <row r="145" spans="2:93" ht="9.6" customHeight="1" x14ac:dyDescent="0.15">
      <c r="B145" s="117" t="s">
        <v>186</v>
      </c>
      <c r="C145" s="43" t="s">
        <v>28</v>
      </c>
      <c r="D145" s="49"/>
      <c r="E145" s="49">
        <v>4861</v>
      </c>
      <c r="F145" s="49">
        <v>4734</v>
      </c>
      <c r="G145" s="49">
        <v>4755</v>
      </c>
      <c r="H145" s="49">
        <v>4644</v>
      </c>
      <c r="I145" s="49"/>
      <c r="J145" s="49">
        <v>4989</v>
      </c>
      <c r="K145" s="49">
        <v>4991</v>
      </c>
      <c r="L145" s="49">
        <v>5004</v>
      </c>
      <c r="M145" s="47">
        <v>5086</v>
      </c>
      <c r="N145" s="49">
        <v>5127</v>
      </c>
      <c r="O145" s="49">
        <v>5173</v>
      </c>
      <c r="P145" s="49">
        <v>5219</v>
      </c>
      <c r="Q145" s="47">
        <v>5183</v>
      </c>
      <c r="R145" s="47">
        <v>6415</v>
      </c>
      <c r="S145" s="49">
        <v>7646</v>
      </c>
      <c r="T145" s="47">
        <v>8759</v>
      </c>
      <c r="U145" s="47">
        <v>9881</v>
      </c>
      <c r="V145" s="47">
        <v>11310</v>
      </c>
      <c r="W145" s="49">
        <v>12477</v>
      </c>
      <c r="X145" s="49">
        <v>13559</v>
      </c>
      <c r="Y145" s="49">
        <v>14445</v>
      </c>
      <c r="Z145" s="49">
        <v>15177</v>
      </c>
      <c r="AA145" s="47">
        <v>16012</v>
      </c>
      <c r="AB145" s="47">
        <v>16775</v>
      </c>
      <c r="AC145" s="49">
        <v>17736</v>
      </c>
      <c r="AD145" s="47">
        <v>18634</v>
      </c>
      <c r="AE145" s="47">
        <v>19374</v>
      </c>
      <c r="AF145" s="49">
        <v>20401</v>
      </c>
      <c r="AG145" s="47">
        <v>21670</v>
      </c>
      <c r="AH145" s="49">
        <v>23791</v>
      </c>
      <c r="AI145" s="49">
        <v>25696</v>
      </c>
      <c r="AJ145" s="49">
        <v>26839</v>
      </c>
      <c r="AK145" s="49">
        <v>27842</v>
      </c>
      <c r="AL145" s="49">
        <v>28848</v>
      </c>
      <c r="AM145" s="49">
        <v>30081</v>
      </c>
      <c r="AN145" s="49">
        <v>31105</v>
      </c>
      <c r="AO145" s="49">
        <v>32626</v>
      </c>
      <c r="AP145" s="38">
        <v>33903</v>
      </c>
      <c r="AQ145" s="38">
        <v>34806</v>
      </c>
      <c r="AR145" s="38">
        <v>35751</v>
      </c>
      <c r="AS145" s="38">
        <v>36617</v>
      </c>
      <c r="AT145" s="38">
        <v>37164</v>
      </c>
      <c r="AU145" s="38">
        <v>38571</v>
      </c>
      <c r="AV145" s="38">
        <v>40039</v>
      </c>
      <c r="AW145" s="38">
        <v>41397</v>
      </c>
      <c r="AX145" s="38">
        <v>42922</v>
      </c>
      <c r="AY145" s="38">
        <v>44161</v>
      </c>
      <c r="AZ145" s="38">
        <v>45105</v>
      </c>
      <c r="BA145" s="38">
        <v>46162</v>
      </c>
      <c r="BB145" s="42">
        <v>47211</v>
      </c>
      <c r="BC145" s="38">
        <v>48100</v>
      </c>
      <c r="BD145" s="38">
        <v>49198</v>
      </c>
      <c r="BE145" s="38">
        <v>50072</v>
      </c>
      <c r="BF145" s="38">
        <v>51186</v>
      </c>
      <c r="BG145" s="38">
        <v>51838</v>
      </c>
      <c r="BH145" s="38"/>
      <c r="BI145" s="65" t="s">
        <v>28</v>
      </c>
      <c r="BJ145" s="6"/>
      <c r="BK145" s="49">
        <v>49.13</v>
      </c>
      <c r="BL145" s="49">
        <v>49.13</v>
      </c>
      <c r="BM145" s="49">
        <v>8451</v>
      </c>
      <c r="BN145" s="16"/>
      <c r="BO145" s="49">
        <v>4825</v>
      </c>
      <c r="BP145" s="39">
        <v>2327</v>
      </c>
      <c r="BQ145" s="64">
        <f t="shared" si="15"/>
        <v>2498</v>
      </c>
      <c r="BR145" s="14"/>
      <c r="BS145" s="35">
        <f t="shared" si="37"/>
        <v>24611</v>
      </c>
      <c r="BT145" s="49">
        <v>12182</v>
      </c>
      <c r="BU145" s="49">
        <v>12429</v>
      </c>
      <c r="BV145" s="17"/>
      <c r="BW145" s="104">
        <f t="shared" si="38"/>
        <v>30224</v>
      </c>
      <c r="BX145" s="102">
        <v>14966</v>
      </c>
      <c r="BY145" s="102">
        <v>15258</v>
      </c>
      <c r="BZ145" s="102">
        <v>8657</v>
      </c>
      <c r="CA145" s="14"/>
      <c r="CB145" s="35">
        <f t="shared" si="39"/>
        <v>30180</v>
      </c>
      <c r="CC145" s="49">
        <v>14945</v>
      </c>
      <c r="CD145" s="49">
        <v>15235</v>
      </c>
      <c r="CE145" s="49">
        <v>30224</v>
      </c>
      <c r="CG145" s="43" t="s">
        <v>28</v>
      </c>
      <c r="CH145" s="104">
        <f t="shared" si="40"/>
        <v>35906</v>
      </c>
      <c r="CI145" s="102">
        <v>17700</v>
      </c>
      <c r="CJ145" s="102">
        <v>18206</v>
      </c>
      <c r="CK145" s="102">
        <v>10886</v>
      </c>
      <c r="CL145" s="14"/>
      <c r="CM145" s="35">
        <f t="shared" si="41"/>
        <v>35034</v>
      </c>
      <c r="CN145" s="38">
        <v>17362</v>
      </c>
      <c r="CO145" s="38">
        <v>17672</v>
      </c>
    </row>
    <row r="146" spans="2:93" ht="9.6" customHeight="1" x14ac:dyDescent="0.15">
      <c r="B146" s="117" t="s">
        <v>187</v>
      </c>
      <c r="C146" s="43" t="s">
        <v>29</v>
      </c>
      <c r="D146" s="49"/>
      <c r="E146" s="49">
        <v>6616</v>
      </c>
      <c r="F146" s="49">
        <v>6391</v>
      </c>
      <c r="G146" s="49">
        <v>5633</v>
      </c>
      <c r="H146" s="49">
        <v>5491</v>
      </c>
      <c r="I146" s="49"/>
      <c r="J146" s="49">
        <v>5904</v>
      </c>
      <c r="K146" s="49">
        <v>5581</v>
      </c>
      <c r="L146" s="49">
        <v>5367</v>
      </c>
      <c r="M146" s="47">
        <v>5231</v>
      </c>
      <c r="N146" s="49">
        <v>5278</v>
      </c>
      <c r="O146" s="49">
        <v>5261</v>
      </c>
      <c r="P146" s="49">
        <v>5202</v>
      </c>
      <c r="Q146" s="47">
        <v>5215</v>
      </c>
      <c r="R146" s="47">
        <v>5114</v>
      </c>
      <c r="S146" s="49">
        <v>5187</v>
      </c>
      <c r="T146" s="47">
        <v>5175</v>
      </c>
      <c r="U146" s="47">
        <v>5180</v>
      </c>
      <c r="V146" s="47">
        <v>5198</v>
      </c>
      <c r="W146" s="49">
        <v>5241</v>
      </c>
      <c r="X146" s="49">
        <v>5232</v>
      </c>
      <c r="Y146" s="49">
        <v>5291</v>
      </c>
      <c r="Z146" s="49">
        <v>5417</v>
      </c>
      <c r="AA146" s="47">
        <v>5468</v>
      </c>
      <c r="AB146" s="47">
        <v>5521</v>
      </c>
      <c r="AC146" s="49">
        <v>5536</v>
      </c>
      <c r="AD146" s="47">
        <v>5642</v>
      </c>
      <c r="AE146" s="47">
        <v>5700</v>
      </c>
      <c r="AF146" s="49">
        <v>5700</v>
      </c>
      <c r="AG146" s="47">
        <v>5770</v>
      </c>
      <c r="AH146" s="49">
        <v>5856</v>
      </c>
      <c r="AI146" s="49">
        <v>5955</v>
      </c>
      <c r="AJ146" s="49">
        <v>6016</v>
      </c>
      <c r="AK146" s="49">
        <v>6024</v>
      </c>
      <c r="AL146" s="49">
        <v>6013</v>
      </c>
      <c r="AM146" s="49">
        <v>6012</v>
      </c>
      <c r="AN146" s="49">
        <v>6090</v>
      </c>
      <c r="AO146" s="49">
        <v>6118</v>
      </c>
      <c r="AP146" s="38">
        <v>6064</v>
      </c>
      <c r="AQ146" s="38">
        <v>6101</v>
      </c>
      <c r="AR146" s="38">
        <v>6069</v>
      </c>
      <c r="AS146" s="38">
        <v>6042</v>
      </c>
      <c r="AT146" s="38">
        <v>5946</v>
      </c>
      <c r="AU146" s="38">
        <v>5913</v>
      </c>
      <c r="AV146" s="38">
        <v>5793</v>
      </c>
      <c r="AW146" s="38">
        <v>5747</v>
      </c>
      <c r="AX146" s="38">
        <v>5709</v>
      </c>
      <c r="AY146" s="38">
        <v>5677</v>
      </c>
      <c r="AZ146" s="38">
        <v>5605</v>
      </c>
      <c r="BA146" s="38">
        <v>5526</v>
      </c>
      <c r="BB146" s="42">
        <v>5458</v>
      </c>
      <c r="BC146" s="38">
        <v>5474</v>
      </c>
      <c r="BD146" s="38">
        <v>5535</v>
      </c>
      <c r="BE146" s="38">
        <v>5558</v>
      </c>
      <c r="BF146" s="38">
        <v>5669</v>
      </c>
      <c r="BG146" s="38">
        <v>5735</v>
      </c>
      <c r="BH146" s="38"/>
      <c r="BI146" s="65" t="s">
        <v>29</v>
      </c>
      <c r="BJ146" s="6"/>
      <c r="BK146" s="49">
        <v>60.19</v>
      </c>
      <c r="BL146" s="49">
        <v>60.19</v>
      </c>
      <c r="BM146" s="49">
        <v>1546</v>
      </c>
      <c r="BN146" s="16"/>
      <c r="BO146" s="49">
        <v>5575</v>
      </c>
      <c r="BP146" s="39">
        <v>2754</v>
      </c>
      <c r="BQ146" s="64">
        <f t="shared" si="15"/>
        <v>2821</v>
      </c>
      <c r="BR146" s="14"/>
      <c r="BS146" s="35">
        <f t="shared" si="37"/>
        <v>5885</v>
      </c>
      <c r="BT146" s="49">
        <v>2929</v>
      </c>
      <c r="BU146" s="49">
        <v>2956</v>
      </c>
      <c r="BV146" s="17"/>
      <c r="BW146" s="104">
        <f t="shared" si="38"/>
        <v>6028</v>
      </c>
      <c r="BX146" s="102">
        <v>2990</v>
      </c>
      <c r="BY146" s="102">
        <v>3038</v>
      </c>
      <c r="BZ146" s="102">
        <v>1571</v>
      </c>
      <c r="CA146" s="14"/>
      <c r="CB146" s="35">
        <f t="shared" si="39"/>
        <v>6021</v>
      </c>
      <c r="CC146" s="49">
        <v>2987</v>
      </c>
      <c r="CD146" s="49">
        <v>3034</v>
      </c>
      <c r="CE146" s="49">
        <v>6028</v>
      </c>
      <c r="CG146" s="43" t="s">
        <v>29</v>
      </c>
      <c r="CH146" s="104">
        <f t="shared" si="40"/>
        <v>5992</v>
      </c>
      <c r="CI146" s="102">
        <v>2957</v>
      </c>
      <c r="CJ146" s="102">
        <v>3035</v>
      </c>
      <c r="CK146" s="102">
        <v>1618</v>
      </c>
      <c r="CL146" s="14"/>
      <c r="CM146" s="35">
        <f t="shared" si="41"/>
        <v>6020</v>
      </c>
      <c r="CN146" s="38">
        <v>2961</v>
      </c>
      <c r="CO146" s="38">
        <v>3059</v>
      </c>
    </row>
    <row r="147" spans="2:93" ht="9.6" customHeight="1" x14ac:dyDescent="0.15">
      <c r="B147" s="117" t="s">
        <v>190</v>
      </c>
      <c r="C147" s="43" t="s">
        <v>33</v>
      </c>
      <c r="D147" s="49"/>
      <c r="E147" s="49">
        <v>10068</v>
      </c>
      <c r="F147" s="49">
        <v>9913</v>
      </c>
      <c r="G147" s="49">
        <v>9611</v>
      </c>
      <c r="H147" s="49">
        <v>9316</v>
      </c>
      <c r="I147" s="49"/>
      <c r="J147" s="49">
        <v>9413</v>
      </c>
      <c r="K147" s="49">
        <v>9452</v>
      </c>
      <c r="L147" s="49">
        <v>9305</v>
      </c>
      <c r="M147" s="47">
        <v>9029</v>
      </c>
      <c r="N147" s="49">
        <v>8950</v>
      </c>
      <c r="O147" s="49">
        <v>8873</v>
      </c>
      <c r="P147" s="49">
        <v>8827</v>
      </c>
      <c r="Q147" s="47">
        <v>9002</v>
      </c>
      <c r="R147" s="47">
        <v>8730</v>
      </c>
      <c r="S147" s="49">
        <v>8664</v>
      </c>
      <c r="T147" s="47">
        <v>8631</v>
      </c>
      <c r="U147" s="47">
        <v>8667</v>
      </c>
      <c r="V147" s="47">
        <v>8741</v>
      </c>
      <c r="W147" s="49">
        <v>8772</v>
      </c>
      <c r="X147" s="49">
        <v>8831</v>
      </c>
      <c r="Y147" s="49">
        <v>8774</v>
      </c>
      <c r="Z147" s="49">
        <v>8757</v>
      </c>
      <c r="AA147" s="47">
        <v>8753</v>
      </c>
      <c r="AB147" s="47">
        <v>8753</v>
      </c>
      <c r="AC147" s="49">
        <v>8782</v>
      </c>
      <c r="AD147" s="47">
        <v>8829</v>
      </c>
      <c r="AE147" s="47">
        <v>8793</v>
      </c>
      <c r="AF147" s="49">
        <v>8768</v>
      </c>
      <c r="AG147" s="47">
        <v>8789</v>
      </c>
      <c r="AH147" s="49">
        <v>8741</v>
      </c>
      <c r="AI147" s="49">
        <v>8677</v>
      </c>
      <c r="AJ147" s="49">
        <v>8604</v>
      </c>
      <c r="AK147" s="49">
        <v>8590</v>
      </c>
      <c r="AL147" s="49">
        <v>8541</v>
      </c>
      <c r="AM147" s="49">
        <v>8504</v>
      </c>
      <c r="AN147" s="49">
        <v>8480</v>
      </c>
      <c r="AO147" s="38">
        <v>8438</v>
      </c>
      <c r="AP147" s="38">
        <v>8362</v>
      </c>
      <c r="AQ147" s="38">
        <v>8383</v>
      </c>
      <c r="AR147" s="38">
        <v>8312</v>
      </c>
      <c r="AS147" s="38">
        <v>8218</v>
      </c>
      <c r="AT147" s="38">
        <v>8159</v>
      </c>
      <c r="AU147" s="38">
        <v>8074</v>
      </c>
      <c r="AV147" s="38">
        <v>8005</v>
      </c>
      <c r="AW147" s="38">
        <v>7919</v>
      </c>
      <c r="AX147" s="38">
        <v>7853</v>
      </c>
      <c r="AY147" s="38">
        <v>7820</v>
      </c>
      <c r="AZ147" s="38">
        <v>7694</v>
      </c>
      <c r="BA147" s="38">
        <v>7601</v>
      </c>
      <c r="BB147" s="42">
        <v>7569</v>
      </c>
      <c r="BC147" s="38">
        <v>7497</v>
      </c>
      <c r="BD147" s="38">
        <v>7465</v>
      </c>
      <c r="BE147" s="38">
        <v>7367</v>
      </c>
      <c r="BF147" s="38">
        <v>7317</v>
      </c>
      <c r="BG147" s="38">
        <v>7246</v>
      </c>
      <c r="BH147" s="38"/>
      <c r="BI147" s="65" t="s">
        <v>33</v>
      </c>
      <c r="BJ147" s="6"/>
      <c r="BK147" s="49">
        <v>109.23</v>
      </c>
      <c r="BL147" s="49">
        <v>109.23</v>
      </c>
      <c r="BM147" s="49">
        <v>1832</v>
      </c>
      <c r="BN147" s="16"/>
      <c r="BO147" s="49">
        <v>9146</v>
      </c>
      <c r="BP147" s="39">
        <v>4464</v>
      </c>
      <c r="BQ147" s="64">
        <f>BO147-BP147</f>
        <v>4682</v>
      </c>
      <c r="BR147" s="14"/>
      <c r="BS147" s="35">
        <f>BT147+BU147</f>
        <v>8717</v>
      </c>
      <c r="BT147" s="38">
        <v>4280</v>
      </c>
      <c r="BU147" s="49">
        <v>4437</v>
      </c>
      <c r="BV147" s="17"/>
      <c r="BW147" s="104">
        <f>SUM(BX147:BY147)</f>
        <v>8463</v>
      </c>
      <c r="BX147" s="102">
        <v>4175</v>
      </c>
      <c r="BY147" s="102">
        <v>4288</v>
      </c>
      <c r="BZ147" s="102">
        <v>1833</v>
      </c>
      <c r="CA147" s="14"/>
      <c r="CB147" s="35">
        <f>CC147+CD147</f>
        <v>8435</v>
      </c>
      <c r="CC147" s="38">
        <v>4166</v>
      </c>
      <c r="CD147" s="38">
        <v>4269</v>
      </c>
      <c r="CE147" s="38">
        <v>8463</v>
      </c>
      <c r="CG147" s="43" t="s">
        <v>33</v>
      </c>
      <c r="CH147" s="104">
        <f>SUM(CI147:CJ147)</f>
        <v>8162</v>
      </c>
      <c r="CI147" s="102">
        <v>4018</v>
      </c>
      <c r="CJ147" s="102">
        <v>4144</v>
      </c>
      <c r="CK147" s="102">
        <v>1923</v>
      </c>
      <c r="CL147" s="14"/>
      <c r="CM147" s="35">
        <f>CN147+CO147</f>
        <v>8291</v>
      </c>
      <c r="CN147" s="38">
        <v>4100</v>
      </c>
      <c r="CO147" s="38">
        <v>4191</v>
      </c>
    </row>
    <row r="148" spans="2:93" ht="9.6" customHeight="1" x14ac:dyDescent="0.15">
      <c r="B148" s="117" t="s">
        <v>189</v>
      </c>
      <c r="C148" s="43" t="s">
        <v>87</v>
      </c>
      <c r="D148" s="35"/>
      <c r="E148" s="35">
        <f t="shared" ref="E148:L148" si="42">E170+E169+E168</f>
        <v>37105</v>
      </c>
      <c r="F148" s="35">
        <f t="shared" si="42"/>
        <v>36249</v>
      </c>
      <c r="G148" s="35">
        <f t="shared" si="42"/>
        <v>35348</v>
      </c>
      <c r="H148" s="35">
        <f t="shared" si="42"/>
        <v>34599</v>
      </c>
      <c r="I148" s="35"/>
      <c r="J148" s="35">
        <f t="shared" si="42"/>
        <v>34677</v>
      </c>
      <c r="K148" s="35">
        <f t="shared" si="42"/>
        <v>34226</v>
      </c>
      <c r="L148" s="35">
        <f t="shared" si="42"/>
        <v>33613</v>
      </c>
      <c r="M148" s="35">
        <f>M170+M169+M168</f>
        <v>33089</v>
      </c>
      <c r="N148" s="35">
        <f>N170+N169+N168</f>
        <v>32619</v>
      </c>
      <c r="O148" s="35">
        <f>O170+O169+O168</f>
        <v>32709</v>
      </c>
      <c r="P148" s="35">
        <f>P170+P169+P168</f>
        <v>32390</v>
      </c>
      <c r="Q148" s="35">
        <f t="shared" ref="Q148:AG148" si="43">Q170+Q169+Q168</f>
        <v>32607</v>
      </c>
      <c r="R148" s="35">
        <f t="shared" si="43"/>
        <v>31889</v>
      </c>
      <c r="S148" s="35">
        <f t="shared" si="43"/>
        <v>31856</v>
      </c>
      <c r="T148" s="35">
        <f t="shared" si="43"/>
        <v>31805</v>
      </c>
      <c r="U148" s="35">
        <f t="shared" si="43"/>
        <v>31832</v>
      </c>
      <c r="V148" s="35">
        <f t="shared" si="43"/>
        <v>31751</v>
      </c>
      <c r="W148" s="35">
        <f t="shared" si="43"/>
        <v>31806</v>
      </c>
      <c r="X148" s="35">
        <f t="shared" si="43"/>
        <v>31725</v>
      </c>
      <c r="Y148" s="35">
        <f t="shared" si="43"/>
        <v>31598</v>
      </c>
      <c r="Z148" s="35">
        <f t="shared" si="43"/>
        <v>31489</v>
      </c>
      <c r="AA148" s="35">
        <f t="shared" si="43"/>
        <v>31416</v>
      </c>
      <c r="AB148" s="35">
        <f t="shared" si="43"/>
        <v>31327</v>
      </c>
      <c r="AC148" s="35">
        <f t="shared" si="43"/>
        <v>31359</v>
      </c>
      <c r="AD148" s="35">
        <f t="shared" si="43"/>
        <v>31336</v>
      </c>
      <c r="AE148" s="35">
        <f t="shared" si="43"/>
        <v>31312</v>
      </c>
      <c r="AF148" s="35">
        <f t="shared" si="43"/>
        <v>31246</v>
      </c>
      <c r="AG148" s="35">
        <f t="shared" si="43"/>
        <v>31076</v>
      </c>
      <c r="AH148" s="35">
        <f t="shared" ref="AH148:AT148" si="44">AH170+AH169+AH168</f>
        <v>30917</v>
      </c>
      <c r="AI148" s="35">
        <f t="shared" si="44"/>
        <v>30753</v>
      </c>
      <c r="AJ148" s="35">
        <f t="shared" si="44"/>
        <v>30538</v>
      </c>
      <c r="AK148" s="35">
        <f t="shared" si="44"/>
        <v>30400</v>
      </c>
      <c r="AL148" s="35">
        <f t="shared" si="44"/>
        <v>30268</v>
      </c>
      <c r="AM148" s="35">
        <f t="shared" si="44"/>
        <v>30028</v>
      </c>
      <c r="AN148" s="35">
        <f t="shared" si="44"/>
        <v>29867</v>
      </c>
      <c r="AO148" s="35">
        <f t="shared" si="44"/>
        <v>29619</v>
      </c>
      <c r="AP148" s="35">
        <f t="shared" si="44"/>
        <v>29381</v>
      </c>
      <c r="AQ148" s="35">
        <f t="shared" si="44"/>
        <v>29219</v>
      </c>
      <c r="AR148" s="35">
        <f t="shared" si="44"/>
        <v>28949</v>
      </c>
      <c r="AS148" s="35">
        <f t="shared" si="44"/>
        <v>28762</v>
      </c>
      <c r="AT148" s="35">
        <f t="shared" si="44"/>
        <v>28540</v>
      </c>
      <c r="AU148" s="49">
        <v>28219</v>
      </c>
      <c r="AV148" s="49">
        <v>28122</v>
      </c>
      <c r="AW148" s="49">
        <v>27887</v>
      </c>
      <c r="AX148" s="49">
        <v>27600</v>
      </c>
      <c r="AY148" s="49">
        <v>27223</v>
      </c>
      <c r="AZ148" s="49">
        <v>26909</v>
      </c>
      <c r="BA148" s="49">
        <v>26607</v>
      </c>
      <c r="BB148" s="42">
        <v>26330</v>
      </c>
      <c r="BC148" s="49">
        <v>26021</v>
      </c>
      <c r="BD148" s="38">
        <v>25776</v>
      </c>
      <c r="BE148" s="49">
        <v>25474</v>
      </c>
      <c r="BF148" s="49">
        <v>25119</v>
      </c>
      <c r="BG148" s="49">
        <v>24708</v>
      </c>
      <c r="BH148" s="49"/>
      <c r="BI148" s="65" t="s">
        <v>87</v>
      </c>
      <c r="BJ148" s="6"/>
      <c r="BK148" s="35">
        <f>SUM(BK168:BK170)</f>
        <v>460.82000000000005</v>
      </c>
      <c r="BL148" s="35">
        <f>SUM(BL168:BL170)</f>
        <v>460.82000000000005</v>
      </c>
      <c r="BM148" s="35">
        <f>SUM(BM168:BM170)</f>
        <v>7586</v>
      </c>
      <c r="BN148" s="114"/>
      <c r="BO148" s="35">
        <f>SUM(BO168:BO170)</f>
        <v>33687</v>
      </c>
      <c r="BP148" s="35">
        <f>SUM(BP168:BP170)</f>
        <v>15970</v>
      </c>
      <c r="BQ148" s="35">
        <f>SUM(BQ168:BQ170)</f>
        <v>17717</v>
      </c>
      <c r="BR148" s="14"/>
      <c r="BS148" s="35">
        <f>SUM(BS168:BS170)</f>
        <v>30184</v>
      </c>
      <c r="BT148" s="35">
        <f>SUM(BT168:BT170)</f>
        <v>14662</v>
      </c>
      <c r="BU148" s="35">
        <f>SUM(BU168:BU170)</f>
        <v>15522</v>
      </c>
      <c r="BV148" s="17"/>
      <c r="BW148" s="35">
        <f>SUM(BW168:BW170)</f>
        <v>29466</v>
      </c>
      <c r="BX148" s="35">
        <f>SUM(BX168:BX170)</f>
        <v>14366</v>
      </c>
      <c r="BY148" s="35">
        <f>SUM(BY168:BY170)</f>
        <v>15100</v>
      </c>
      <c r="BZ148" s="35">
        <f>SUM(BZ168:BZ170)</f>
        <v>7518</v>
      </c>
      <c r="CA148" s="14"/>
      <c r="CB148" s="35">
        <f>SUM(CB168:CB170)</f>
        <v>29410</v>
      </c>
      <c r="CC148" s="35">
        <f>SUM(CC168:CC170)</f>
        <v>14337</v>
      </c>
      <c r="CD148" s="35">
        <f>SUM(CD168:CD170)</f>
        <v>15073</v>
      </c>
      <c r="CE148" s="35">
        <f>SUM(CE168:CE170)</f>
        <v>29466</v>
      </c>
      <c r="CG148" s="43"/>
      <c r="CH148" s="35">
        <f>SUM(CH168:CH170)</f>
        <v>28330</v>
      </c>
      <c r="CI148" s="35">
        <f>SUM(CI168:CI170)</f>
        <v>13832</v>
      </c>
      <c r="CJ148" s="35">
        <f>SUM(CJ168:CJ170)</f>
        <v>14498</v>
      </c>
      <c r="CK148" s="35">
        <f>SUM(CK168:CK170)</f>
        <v>7669</v>
      </c>
      <c r="CL148" s="14"/>
      <c r="CM148" s="35">
        <f>SUM(CM168:CM170)</f>
        <v>28651</v>
      </c>
      <c r="CN148" s="35">
        <f>SUM(CN168:CN170)</f>
        <v>13954</v>
      </c>
      <c r="CO148" s="35">
        <f>SUM(CO168:CO170)</f>
        <v>14697</v>
      </c>
    </row>
    <row r="149" spans="2:93" ht="9.6" customHeight="1" x14ac:dyDescent="0.15">
      <c r="B149" s="117" t="s">
        <v>191</v>
      </c>
      <c r="C149" s="43" t="s">
        <v>39</v>
      </c>
      <c r="D149" s="49"/>
      <c r="E149" s="49">
        <v>23511</v>
      </c>
      <c r="F149" s="49">
        <v>23165</v>
      </c>
      <c r="G149" s="49">
        <v>22443</v>
      </c>
      <c r="H149" s="49">
        <v>22164</v>
      </c>
      <c r="I149" s="49"/>
      <c r="J149" s="49">
        <v>23270</v>
      </c>
      <c r="K149" s="49">
        <v>23086</v>
      </c>
      <c r="L149" s="49">
        <v>22743</v>
      </c>
      <c r="M149" s="47">
        <v>22424</v>
      </c>
      <c r="N149" s="49">
        <v>22273</v>
      </c>
      <c r="O149" s="49">
        <v>22104</v>
      </c>
      <c r="P149" s="49">
        <v>21791</v>
      </c>
      <c r="Q149" s="47">
        <v>21921</v>
      </c>
      <c r="R149" s="47">
        <v>20702</v>
      </c>
      <c r="S149" s="49">
        <v>20768</v>
      </c>
      <c r="T149" s="47">
        <v>20937</v>
      </c>
      <c r="U149" s="47">
        <v>21045</v>
      </c>
      <c r="V149" s="47">
        <v>21081</v>
      </c>
      <c r="W149" s="49">
        <v>21336</v>
      </c>
      <c r="X149" s="49">
        <v>21460</v>
      </c>
      <c r="Y149" s="49">
        <v>21506</v>
      </c>
      <c r="Z149" s="49">
        <v>21555</v>
      </c>
      <c r="AA149" s="47">
        <v>21544</v>
      </c>
      <c r="AB149" s="47">
        <v>21561</v>
      </c>
      <c r="AC149" s="49">
        <v>21540</v>
      </c>
      <c r="AD149" s="47">
        <v>21520</v>
      </c>
      <c r="AE149" s="47">
        <v>21498</v>
      </c>
      <c r="AF149" s="49">
        <v>21380</v>
      </c>
      <c r="AG149" s="47">
        <v>21307</v>
      </c>
      <c r="AH149" s="49">
        <v>21207</v>
      </c>
      <c r="AI149" s="49">
        <v>21090</v>
      </c>
      <c r="AJ149" s="49">
        <v>20982</v>
      </c>
      <c r="AK149" s="49">
        <v>20760</v>
      </c>
      <c r="AL149" s="49">
        <v>20642</v>
      </c>
      <c r="AM149" s="49">
        <v>20595</v>
      </c>
      <c r="AN149" s="49">
        <v>20466</v>
      </c>
      <c r="AO149" s="38">
        <v>20292</v>
      </c>
      <c r="AP149" s="38">
        <v>20079</v>
      </c>
      <c r="AQ149" s="38">
        <v>19902</v>
      </c>
      <c r="AR149" s="38">
        <v>19739</v>
      </c>
      <c r="AS149" s="38">
        <v>19617</v>
      </c>
      <c r="AT149" s="38">
        <v>19526</v>
      </c>
      <c r="AU149" s="38">
        <v>19296</v>
      </c>
      <c r="AV149" s="38">
        <v>19096</v>
      </c>
      <c r="AW149" s="38">
        <v>18843</v>
      </c>
      <c r="AX149" s="38">
        <v>18687</v>
      </c>
      <c r="AY149" s="38">
        <v>18402</v>
      </c>
      <c r="AZ149" s="38">
        <v>18216</v>
      </c>
      <c r="BA149" s="38">
        <v>18036</v>
      </c>
      <c r="BB149" s="42">
        <v>17854</v>
      </c>
      <c r="BC149" s="38">
        <v>17683</v>
      </c>
      <c r="BD149" s="38">
        <v>17584</v>
      </c>
      <c r="BE149" s="38">
        <v>17388</v>
      </c>
      <c r="BF149" s="38">
        <v>17277</v>
      </c>
      <c r="BG149" s="38">
        <v>17065</v>
      </c>
      <c r="BH149" s="38"/>
      <c r="BI149" s="65" t="s">
        <v>39</v>
      </c>
      <c r="BJ149" s="6"/>
      <c r="BK149" s="49">
        <v>82.08</v>
      </c>
      <c r="BL149" s="49">
        <v>82.08</v>
      </c>
      <c r="BM149" s="49">
        <v>5550</v>
      </c>
      <c r="BN149" s="16"/>
      <c r="BO149" s="49">
        <v>21226</v>
      </c>
      <c r="BP149" s="39">
        <v>10249</v>
      </c>
      <c r="BQ149" s="64">
        <f>BO149-BP149</f>
        <v>10977</v>
      </c>
      <c r="BR149" s="14"/>
      <c r="BS149" s="35">
        <f>BT149+BU149</f>
        <v>20871</v>
      </c>
      <c r="BT149" s="38">
        <v>10225</v>
      </c>
      <c r="BU149" s="49">
        <v>10646</v>
      </c>
      <c r="BV149" s="17"/>
      <c r="BW149" s="104">
        <f>SUM(BX149:BY149)</f>
        <v>20170</v>
      </c>
      <c r="BX149" s="102">
        <v>9805</v>
      </c>
      <c r="BY149" s="102">
        <v>10365</v>
      </c>
      <c r="BZ149" s="102">
        <v>5467</v>
      </c>
      <c r="CA149" s="14"/>
      <c r="CB149" s="35">
        <f>CC149+CD149</f>
        <v>20149</v>
      </c>
      <c r="CC149" s="38">
        <v>9796</v>
      </c>
      <c r="CD149" s="38">
        <v>10353</v>
      </c>
      <c r="CE149" s="38">
        <v>20170</v>
      </c>
      <c r="CG149" s="43" t="s">
        <v>39</v>
      </c>
      <c r="CH149" s="104">
        <f>SUM(CI149:CJ149)</f>
        <v>19313</v>
      </c>
      <c r="CI149" s="102">
        <v>9363</v>
      </c>
      <c r="CJ149" s="102">
        <v>9950</v>
      </c>
      <c r="CK149" s="102">
        <v>5517</v>
      </c>
      <c r="CL149" s="14"/>
      <c r="CM149" s="35">
        <f>CN149+CO149</f>
        <v>19478</v>
      </c>
      <c r="CN149" s="38">
        <v>9438</v>
      </c>
      <c r="CO149" s="38">
        <v>10040</v>
      </c>
    </row>
    <row r="150" spans="2:93" ht="9.6" customHeight="1" x14ac:dyDescent="0.15">
      <c r="B150" s="117" t="s">
        <v>192</v>
      </c>
      <c r="C150" s="43" t="s">
        <v>113</v>
      </c>
      <c r="D150" s="35"/>
      <c r="E150" s="35">
        <f t="shared" ref="E150:L150" si="45">E178+E177</f>
        <v>28743</v>
      </c>
      <c r="F150" s="35">
        <f t="shared" si="45"/>
        <v>28211</v>
      </c>
      <c r="G150" s="35">
        <f t="shared" si="45"/>
        <v>27793</v>
      </c>
      <c r="H150" s="35">
        <f t="shared" si="45"/>
        <v>27537</v>
      </c>
      <c r="I150" s="35"/>
      <c r="J150" s="35">
        <f t="shared" si="45"/>
        <v>28335</v>
      </c>
      <c r="K150" s="35">
        <f t="shared" si="45"/>
        <v>27844</v>
      </c>
      <c r="L150" s="35">
        <f t="shared" si="45"/>
        <v>27187</v>
      </c>
      <c r="M150" s="35">
        <f>M178+M177</f>
        <v>27122</v>
      </c>
      <c r="N150" s="35">
        <f>N178+N177</f>
        <v>27008</v>
      </c>
      <c r="O150" s="35">
        <f>O178+O177</f>
        <v>26887</v>
      </c>
      <c r="P150" s="35">
        <f>P178+P177</f>
        <v>26913</v>
      </c>
      <c r="Q150" s="35">
        <f t="shared" ref="Q150:AG150" si="46">Q178+Q177</f>
        <v>26949</v>
      </c>
      <c r="R150" s="35">
        <f t="shared" si="46"/>
        <v>27030</v>
      </c>
      <c r="S150" s="35">
        <f t="shared" si="46"/>
        <v>27226</v>
      </c>
      <c r="T150" s="35">
        <f t="shared" si="46"/>
        <v>27619</v>
      </c>
      <c r="U150" s="35">
        <f t="shared" si="46"/>
        <v>27958</v>
      </c>
      <c r="V150" s="35">
        <f t="shared" si="46"/>
        <v>28117</v>
      </c>
      <c r="W150" s="35">
        <f t="shared" si="46"/>
        <v>28256</v>
      </c>
      <c r="X150" s="35">
        <f t="shared" si="46"/>
        <v>28448</v>
      </c>
      <c r="Y150" s="35">
        <f t="shared" si="46"/>
        <v>28678</v>
      </c>
      <c r="Z150" s="35">
        <f t="shared" si="46"/>
        <v>28783</v>
      </c>
      <c r="AA150" s="35">
        <f t="shared" si="46"/>
        <v>29025</v>
      </c>
      <c r="AB150" s="35">
        <f t="shared" si="46"/>
        <v>29177</v>
      </c>
      <c r="AC150" s="35">
        <f t="shared" si="46"/>
        <v>29138</v>
      </c>
      <c r="AD150" s="35">
        <f t="shared" si="46"/>
        <v>29145</v>
      </c>
      <c r="AE150" s="35">
        <f t="shared" si="46"/>
        <v>29005</v>
      </c>
      <c r="AF150" s="35">
        <f t="shared" si="46"/>
        <v>28917</v>
      </c>
      <c r="AG150" s="35">
        <f t="shared" si="46"/>
        <v>28819</v>
      </c>
      <c r="AH150" s="35">
        <f t="shared" ref="AH150:AW150" si="47">AH178+AH177</f>
        <v>28629</v>
      </c>
      <c r="AI150" s="35">
        <f t="shared" si="47"/>
        <v>28438</v>
      </c>
      <c r="AJ150" s="35">
        <f t="shared" si="47"/>
        <v>28304</v>
      </c>
      <c r="AK150" s="35">
        <f t="shared" si="47"/>
        <v>28381</v>
      </c>
      <c r="AL150" s="35">
        <f t="shared" si="47"/>
        <v>28337</v>
      </c>
      <c r="AM150" s="35">
        <f t="shared" si="47"/>
        <v>28343</v>
      </c>
      <c r="AN150" s="35">
        <f t="shared" si="47"/>
        <v>28335</v>
      </c>
      <c r="AO150" s="35">
        <f t="shared" si="47"/>
        <v>28365</v>
      </c>
      <c r="AP150" s="35">
        <f t="shared" si="47"/>
        <v>28206</v>
      </c>
      <c r="AQ150" s="35">
        <f t="shared" si="47"/>
        <v>28034</v>
      </c>
      <c r="AR150" s="35">
        <f t="shared" si="47"/>
        <v>27851</v>
      </c>
      <c r="AS150" s="35">
        <f t="shared" si="47"/>
        <v>27639</v>
      </c>
      <c r="AT150" s="35">
        <f t="shared" si="47"/>
        <v>27399</v>
      </c>
      <c r="AU150" s="35">
        <f t="shared" si="47"/>
        <v>27243</v>
      </c>
      <c r="AV150" s="35">
        <f t="shared" si="47"/>
        <v>27136</v>
      </c>
      <c r="AW150" s="35">
        <f t="shared" si="47"/>
        <v>26920</v>
      </c>
      <c r="AX150" s="38">
        <v>26733</v>
      </c>
      <c r="AY150" s="38">
        <v>26458</v>
      </c>
      <c r="AZ150" s="38">
        <v>26091</v>
      </c>
      <c r="BA150" s="38">
        <v>25885</v>
      </c>
      <c r="BB150" s="42">
        <v>25592</v>
      </c>
      <c r="BC150" s="38">
        <v>25379</v>
      </c>
      <c r="BD150" s="38">
        <v>25212</v>
      </c>
      <c r="BE150" s="38">
        <v>25199</v>
      </c>
      <c r="BF150" s="38">
        <v>25135</v>
      </c>
      <c r="BG150" s="38">
        <v>25152</v>
      </c>
      <c r="BH150" s="38"/>
      <c r="BI150" s="65" t="s">
        <v>113</v>
      </c>
      <c r="BJ150" s="6"/>
      <c r="BK150" s="35">
        <f>BK178+BK177</f>
        <v>75.06</v>
      </c>
      <c r="BL150" s="35">
        <f>BL178+BL177</f>
        <v>75.06</v>
      </c>
      <c r="BM150" s="35">
        <f>BM178+BM177</f>
        <v>7558</v>
      </c>
      <c r="BN150" s="16"/>
      <c r="BO150" s="35">
        <f>BO178+BO177</f>
        <v>27287</v>
      </c>
      <c r="BP150" s="35">
        <f>BP178+BP177</f>
        <v>13044</v>
      </c>
      <c r="BQ150" s="35">
        <f>BQ178+BQ177</f>
        <v>14243</v>
      </c>
      <c r="BR150" s="14"/>
      <c r="BS150" s="49"/>
      <c r="BT150" s="38"/>
      <c r="BU150" s="49"/>
      <c r="BV150" s="17"/>
      <c r="BW150" s="102"/>
      <c r="BX150" s="102"/>
      <c r="BY150" s="102"/>
      <c r="BZ150" s="102"/>
      <c r="CA150" s="14"/>
      <c r="CB150" s="49"/>
      <c r="CC150" s="38"/>
      <c r="CD150" s="38"/>
      <c r="CE150" s="38"/>
      <c r="CG150" s="43"/>
      <c r="CH150" s="102"/>
      <c r="CI150" s="102"/>
      <c r="CJ150" s="102"/>
      <c r="CK150" s="102"/>
      <c r="CL150" s="14"/>
      <c r="CM150" s="35"/>
      <c r="CN150" s="38"/>
      <c r="CO150" s="38"/>
    </row>
    <row r="151" spans="2:93" ht="9.6" customHeight="1" x14ac:dyDescent="0.15">
      <c r="B151" s="117" t="s">
        <v>193</v>
      </c>
      <c r="C151" s="43" t="s">
        <v>68</v>
      </c>
      <c r="D151" s="49"/>
      <c r="E151" s="49">
        <v>18126</v>
      </c>
      <c r="F151" s="49">
        <v>18079</v>
      </c>
      <c r="G151" s="49">
        <v>18344</v>
      </c>
      <c r="H151" s="49">
        <v>18404</v>
      </c>
      <c r="I151" s="49"/>
      <c r="J151" s="49">
        <v>19416</v>
      </c>
      <c r="K151" s="49">
        <v>19281</v>
      </c>
      <c r="L151" s="49">
        <v>19248</v>
      </c>
      <c r="M151" s="47">
        <v>18178</v>
      </c>
      <c r="N151" s="49">
        <v>18473</v>
      </c>
      <c r="O151" s="49">
        <v>18009</v>
      </c>
      <c r="P151" s="49">
        <v>17884</v>
      </c>
      <c r="Q151" s="47">
        <v>18047</v>
      </c>
      <c r="R151" s="47">
        <v>17573</v>
      </c>
      <c r="S151" s="49">
        <v>17281</v>
      </c>
      <c r="T151" s="47">
        <v>17043</v>
      </c>
      <c r="U151" s="47">
        <v>16854</v>
      </c>
      <c r="V151" s="47">
        <v>16638</v>
      </c>
      <c r="W151" s="49">
        <v>16518</v>
      </c>
      <c r="X151" s="49">
        <v>16253</v>
      </c>
      <c r="Y151" s="49">
        <v>16079</v>
      </c>
      <c r="Z151" s="49">
        <v>15982</v>
      </c>
      <c r="AA151" s="47">
        <v>16083</v>
      </c>
      <c r="AB151" s="47">
        <v>15803</v>
      </c>
      <c r="AC151" s="49">
        <v>15558</v>
      </c>
      <c r="AD151" s="47">
        <v>15379</v>
      </c>
      <c r="AE151" s="47">
        <v>15157</v>
      </c>
      <c r="AF151" s="49">
        <v>14802</v>
      </c>
      <c r="AG151" s="47">
        <v>14472</v>
      </c>
      <c r="AH151" s="49">
        <v>14166</v>
      </c>
      <c r="AI151" s="49">
        <v>13996</v>
      </c>
      <c r="AJ151" s="49">
        <v>13753</v>
      </c>
      <c r="AK151" s="49">
        <v>13646</v>
      </c>
      <c r="AL151" s="49">
        <v>13342</v>
      </c>
      <c r="AM151" s="49">
        <v>13084</v>
      </c>
      <c r="AN151" s="49">
        <v>12697</v>
      </c>
      <c r="AO151" s="49">
        <v>12435</v>
      </c>
      <c r="AP151" s="38">
        <v>12277</v>
      </c>
      <c r="AQ151" s="38">
        <v>12200</v>
      </c>
      <c r="AR151" s="38">
        <v>11991</v>
      </c>
      <c r="AS151" s="38">
        <v>11748</v>
      </c>
      <c r="AT151" s="38">
        <v>11506</v>
      </c>
      <c r="AU151" s="38">
        <v>11464</v>
      </c>
      <c r="AV151" s="38">
        <v>11271</v>
      </c>
      <c r="AW151" s="38">
        <v>11079</v>
      </c>
      <c r="AX151" s="38">
        <v>10868</v>
      </c>
      <c r="AY151" s="38">
        <v>10734</v>
      </c>
      <c r="AZ151" s="38">
        <v>10573</v>
      </c>
      <c r="BA151" s="38">
        <v>10411</v>
      </c>
      <c r="BB151" s="42">
        <v>10232</v>
      </c>
      <c r="BC151" s="38">
        <v>9698</v>
      </c>
      <c r="BD151" s="38">
        <v>8335</v>
      </c>
      <c r="BE151" s="38">
        <v>7806</v>
      </c>
      <c r="BF151" s="38">
        <v>7256</v>
      </c>
      <c r="BG151" s="38">
        <v>6919</v>
      </c>
      <c r="BH151" s="38"/>
      <c r="BI151" s="65" t="s">
        <v>68</v>
      </c>
      <c r="BJ151" s="6"/>
      <c r="BK151" s="49">
        <v>65.69</v>
      </c>
      <c r="BL151" s="49">
        <v>65.680000000000007</v>
      </c>
      <c r="BM151" s="49">
        <v>4076</v>
      </c>
      <c r="BN151" s="16"/>
      <c r="BO151" s="49">
        <v>18080</v>
      </c>
      <c r="BP151" s="39">
        <v>8866</v>
      </c>
      <c r="BQ151" s="64">
        <f>BO151-BP151</f>
        <v>9214</v>
      </c>
      <c r="BR151" s="14"/>
      <c r="BS151" s="35">
        <f>BT151+BU151</f>
        <v>14018</v>
      </c>
      <c r="BT151" s="49">
        <v>6952</v>
      </c>
      <c r="BU151" s="49">
        <v>7066</v>
      </c>
      <c r="BV151" s="17"/>
      <c r="BW151" s="104">
        <f>SUM(BX151:BY151)</f>
        <v>13044</v>
      </c>
      <c r="BX151" s="102">
        <v>6526</v>
      </c>
      <c r="BY151" s="102">
        <v>6518</v>
      </c>
      <c r="BZ151" s="102">
        <v>4493</v>
      </c>
      <c r="CA151" s="14"/>
      <c r="CB151" s="35">
        <f>CC151+CD151</f>
        <v>12941</v>
      </c>
      <c r="CC151" s="49">
        <v>6487</v>
      </c>
      <c r="CD151" s="49">
        <v>6454</v>
      </c>
      <c r="CE151" s="49">
        <v>13044</v>
      </c>
      <c r="CG151" s="43" t="s">
        <v>68</v>
      </c>
      <c r="CH151" s="104">
        <f>SUM(CI151:CJ151)</f>
        <v>11816</v>
      </c>
      <c r="CI151" s="102">
        <v>5813</v>
      </c>
      <c r="CJ151" s="102">
        <v>6003</v>
      </c>
      <c r="CK151" s="102">
        <v>4297</v>
      </c>
      <c r="CL151" s="14"/>
      <c r="CM151" s="35">
        <f>CN151+CO151</f>
        <v>12209</v>
      </c>
      <c r="CN151" s="38">
        <v>6084</v>
      </c>
      <c r="CO151" s="38">
        <v>6125</v>
      </c>
    </row>
    <row r="152" spans="2:93" ht="9.6" customHeight="1" x14ac:dyDescent="0.15">
      <c r="B152" s="117" t="s">
        <v>194</v>
      </c>
      <c r="C152" s="43" t="s">
        <v>112</v>
      </c>
      <c r="D152" s="35"/>
      <c r="E152" s="35">
        <f t="shared" ref="E152:AW152" si="48">E209+E205</f>
        <v>24846</v>
      </c>
      <c r="F152" s="35">
        <f t="shared" si="48"/>
        <v>24778</v>
      </c>
      <c r="G152" s="35">
        <f t="shared" si="48"/>
        <v>24655</v>
      </c>
      <c r="H152" s="35">
        <f t="shared" si="48"/>
        <v>24102</v>
      </c>
      <c r="I152" s="35"/>
      <c r="J152" s="35">
        <f t="shared" si="48"/>
        <v>26116</v>
      </c>
      <c r="K152" s="35">
        <f t="shared" si="48"/>
        <v>25762</v>
      </c>
      <c r="L152" s="35">
        <f t="shared" si="48"/>
        <v>25366</v>
      </c>
      <c r="M152" s="35">
        <f t="shared" si="48"/>
        <v>25074</v>
      </c>
      <c r="N152" s="35">
        <f t="shared" si="48"/>
        <v>24538</v>
      </c>
      <c r="O152" s="35">
        <f t="shared" si="48"/>
        <v>24384</v>
      </c>
      <c r="P152" s="35">
        <f t="shared" si="48"/>
        <v>24256</v>
      </c>
      <c r="Q152" s="35">
        <f t="shared" si="48"/>
        <v>24449</v>
      </c>
      <c r="R152" s="35">
        <f t="shared" si="48"/>
        <v>23630</v>
      </c>
      <c r="S152" s="35">
        <f t="shared" si="48"/>
        <v>22988</v>
      </c>
      <c r="T152" s="35">
        <f t="shared" si="48"/>
        <v>22985</v>
      </c>
      <c r="U152" s="35">
        <f t="shared" si="48"/>
        <v>22884</v>
      </c>
      <c r="V152" s="35">
        <f t="shared" si="48"/>
        <v>22841</v>
      </c>
      <c r="W152" s="35">
        <f t="shared" si="48"/>
        <v>22716</v>
      </c>
      <c r="X152" s="35">
        <f t="shared" si="48"/>
        <v>22687</v>
      </c>
      <c r="Y152" s="35">
        <f t="shared" si="48"/>
        <v>22597</v>
      </c>
      <c r="Z152" s="35">
        <f t="shared" si="48"/>
        <v>22496</v>
      </c>
      <c r="AA152" s="35">
        <f t="shared" si="48"/>
        <v>22413</v>
      </c>
      <c r="AB152" s="35">
        <f t="shared" si="48"/>
        <v>22305</v>
      </c>
      <c r="AC152" s="35">
        <f t="shared" si="48"/>
        <v>22224</v>
      </c>
      <c r="AD152" s="35">
        <f t="shared" si="48"/>
        <v>22191</v>
      </c>
      <c r="AE152" s="35">
        <f t="shared" si="48"/>
        <v>22052</v>
      </c>
      <c r="AF152" s="35">
        <f t="shared" si="48"/>
        <v>21958</v>
      </c>
      <c r="AG152" s="35">
        <f t="shared" si="48"/>
        <v>21862</v>
      </c>
      <c r="AH152" s="35">
        <f t="shared" si="48"/>
        <v>21749</v>
      </c>
      <c r="AI152" s="35">
        <f t="shared" si="48"/>
        <v>21547</v>
      </c>
      <c r="AJ152" s="35">
        <f t="shared" si="48"/>
        <v>21257</v>
      </c>
      <c r="AK152" s="35">
        <f t="shared" si="48"/>
        <v>21047</v>
      </c>
      <c r="AL152" s="35">
        <f t="shared" si="48"/>
        <v>20919</v>
      </c>
      <c r="AM152" s="35">
        <f t="shared" si="48"/>
        <v>20727</v>
      </c>
      <c r="AN152" s="35">
        <f t="shared" si="48"/>
        <v>20582</v>
      </c>
      <c r="AO152" s="35">
        <f t="shared" si="48"/>
        <v>20416</v>
      </c>
      <c r="AP152" s="35">
        <f t="shared" si="48"/>
        <v>20243</v>
      </c>
      <c r="AQ152" s="35">
        <f t="shared" si="48"/>
        <v>20117</v>
      </c>
      <c r="AR152" s="35">
        <f t="shared" si="48"/>
        <v>20051</v>
      </c>
      <c r="AS152" s="35">
        <f t="shared" si="48"/>
        <v>19873</v>
      </c>
      <c r="AT152" s="35">
        <f t="shared" si="48"/>
        <v>19646</v>
      </c>
      <c r="AU152" s="35">
        <f t="shared" si="48"/>
        <v>19469</v>
      </c>
      <c r="AV152" s="35">
        <f t="shared" si="48"/>
        <v>19329</v>
      </c>
      <c r="AW152" s="35">
        <f t="shared" si="48"/>
        <v>19131</v>
      </c>
      <c r="AX152" s="38">
        <v>18868</v>
      </c>
      <c r="AY152" s="38">
        <v>18568</v>
      </c>
      <c r="AZ152" s="38">
        <v>18285</v>
      </c>
      <c r="BA152" s="38">
        <v>18035</v>
      </c>
      <c r="BB152" s="42">
        <v>17815</v>
      </c>
      <c r="BC152" s="38">
        <v>17063</v>
      </c>
      <c r="BD152" s="38">
        <v>15352</v>
      </c>
      <c r="BE152" s="38">
        <v>14977</v>
      </c>
      <c r="BF152" s="38">
        <v>14391</v>
      </c>
      <c r="BG152" s="38">
        <v>13954</v>
      </c>
      <c r="BH152" s="38"/>
      <c r="BI152" s="65" t="s">
        <v>112</v>
      </c>
      <c r="BJ152" s="6"/>
      <c r="BK152" s="35">
        <f>BK209+BK205</f>
        <v>163.41999999999999</v>
      </c>
      <c r="BL152" s="35">
        <f>BL209+BL205</f>
        <v>163.41999999999999</v>
      </c>
      <c r="BM152" s="35">
        <f>BM209+BM205</f>
        <v>5300</v>
      </c>
      <c r="BN152" s="16"/>
      <c r="BO152" s="35">
        <f>BO209+BO205</f>
        <v>23625</v>
      </c>
      <c r="BP152" s="35">
        <f>BP209+BP205</f>
        <v>11385</v>
      </c>
      <c r="BQ152" s="35">
        <f>BQ209+BQ205</f>
        <v>12240</v>
      </c>
      <c r="BR152" s="14"/>
      <c r="BS152" s="49"/>
      <c r="BT152" s="49"/>
      <c r="BU152" s="49"/>
      <c r="BV152" s="17"/>
      <c r="BW152" s="102"/>
      <c r="BX152" s="102"/>
      <c r="BY152" s="102"/>
      <c r="BZ152" s="102"/>
      <c r="CA152" s="14"/>
      <c r="CB152" s="49"/>
      <c r="CC152" s="49"/>
      <c r="CD152" s="49"/>
      <c r="CE152" s="49"/>
      <c r="CG152" s="43"/>
      <c r="CH152" s="104"/>
      <c r="CI152" s="102"/>
      <c r="CJ152" s="102"/>
      <c r="CK152" s="102"/>
      <c r="CL152" s="14"/>
      <c r="CM152" s="35"/>
      <c r="CN152" s="38"/>
      <c r="CO152" s="38"/>
    </row>
    <row r="153" spans="2:93" ht="9.6" customHeight="1" x14ac:dyDescent="0.15">
      <c r="B153" s="66"/>
      <c r="C153" s="67"/>
      <c r="D153" s="68"/>
      <c r="E153" s="68"/>
      <c r="F153" s="68"/>
      <c r="G153" s="68"/>
      <c r="H153" s="68"/>
      <c r="I153" s="68"/>
      <c r="J153" s="68"/>
      <c r="K153" s="68"/>
      <c r="L153" s="68"/>
      <c r="M153" s="68"/>
      <c r="N153" s="68"/>
      <c r="O153" s="68"/>
      <c r="P153" s="68"/>
      <c r="Q153" s="68"/>
      <c r="R153" s="68"/>
      <c r="S153" s="68"/>
      <c r="T153" s="68"/>
      <c r="U153" s="68"/>
      <c r="V153" s="68"/>
      <c r="W153" s="68"/>
      <c r="X153" s="68"/>
      <c r="Y153" s="68"/>
      <c r="Z153" s="68"/>
      <c r="AA153" s="68"/>
      <c r="AB153" s="68"/>
      <c r="AC153" s="68"/>
      <c r="AD153" s="68"/>
      <c r="AE153" s="68"/>
      <c r="AF153" s="68"/>
      <c r="AG153" s="68"/>
      <c r="AH153" s="68"/>
      <c r="AI153" s="68"/>
      <c r="AJ153" s="68"/>
      <c r="AK153" s="68"/>
      <c r="AL153" s="68"/>
      <c r="AM153" s="68"/>
      <c r="AN153" s="68"/>
      <c r="AO153" s="68"/>
      <c r="AP153" s="68"/>
      <c r="AQ153" s="68"/>
      <c r="AR153" s="68"/>
      <c r="AS153" s="68"/>
      <c r="AT153" s="68"/>
      <c r="AU153" s="68"/>
      <c r="AV153" s="88"/>
      <c r="AW153" s="67" t="s">
        <v>142</v>
      </c>
      <c r="AX153" s="69"/>
      <c r="AY153" s="69"/>
      <c r="AZ153" s="69"/>
      <c r="BA153" s="69"/>
      <c r="BB153" s="69"/>
      <c r="BC153" s="163" t="s">
        <v>246</v>
      </c>
      <c r="BD153" s="69"/>
      <c r="BE153" s="69"/>
      <c r="BF153" s="69"/>
      <c r="BG153" s="69"/>
      <c r="BH153" s="69"/>
      <c r="BI153" s="70"/>
      <c r="BJ153" s="6"/>
      <c r="BK153" s="49"/>
      <c r="BL153" s="49"/>
      <c r="BM153" s="49"/>
      <c r="BN153" s="16"/>
      <c r="BO153" s="49"/>
      <c r="BP153" s="39"/>
      <c r="BQ153" s="39"/>
      <c r="BR153" s="14"/>
      <c r="BS153" s="49"/>
      <c r="BT153" s="49"/>
      <c r="BU153" s="49"/>
      <c r="BV153" s="17"/>
      <c r="BW153" s="102"/>
      <c r="BX153" s="102"/>
      <c r="BY153" s="102"/>
      <c r="BZ153" s="102"/>
      <c r="CA153" s="14"/>
      <c r="CB153" s="49"/>
      <c r="CC153" s="49"/>
      <c r="CD153" s="49"/>
      <c r="CE153" s="49"/>
      <c r="CG153" s="43"/>
      <c r="CH153" s="102"/>
      <c r="CI153" s="102"/>
      <c r="CJ153" s="102"/>
      <c r="CK153" s="102"/>
      <c r="CL153" s="14"/>
      <c r="CM153" s="49"/>
      <c r="CN153" s="38"/>
      <c r="CO153" s="38"/>
    </row>
    <row r="154" spans="2:93" ht="9.6" customHeight="1" x14ac:dyDescent="0.15">
      <c r="B154" s="71"/>
      <c r="C154" s="72"/>
      <c r="D154" s="71"/>
      <c r="E154" s="71"/>
      <c r="F154" s="71"/>
      <c r="G154" s="71"/>
      <c r="H154" s="71"/>
      <c r="I154" s="71"/>
      <c r="J154" s="71"/>
      <c r="K154" s="71"/>
      <c r="L154" s="71"/>
      <c r="M154" s="71"/>
      <c r="N154" s="71"/>
      <c r="O154" s="71"/>
      <c r="P154" s="71"/>
      <c r="Q154" s="71"/>
      <c r="R154" s="71"/>
      <c r="S154" s="71"/>
      <c r="T154" s="71"/>
      <c r="U154" s="71"/>
      <c r="V154" s="71"/>
      <c r="W154" s="71"/>
      <c r="X154" s="71"/>
      <c r="Y154" s="71"/>
      <c r="Z154" s="71"/>
      <c r="AA154" s="71"/>
      <c r="AB154" s="71"/>
      <c r="AC154" s="71"/>
      <c r="AD154" s="71"/>
      <c r="AE154" s="71"/>
      <c r="AF154" s="71"/>
      <c r="AG154" s="71"/>
      <c r="AH154" s="71"/>
      <c r="AI154" s="71"/>
      <c r="AJ154" s="71"/>
      <c r="AK154" s="71"/>
      <c r="AL154" s="71"/>
      <c r="AM154" s="71"/>
      <c r="AN154" s="71"/>
      <c r="AO154" s="71"/>
      <c r="AP154" s="71"/>
      <c r="AQ154" s="71"/>
      <c r="AR154" s="71"/>
      <c r="AS154" s="71"/>
      <c r="AT154" s="71"/>
      <c r="AU154" s="71"/>
      <c r="AW154" s="72" t="s">
        <v>149</v>
      </c>
      <c r="AX154" s="71" t="s">
        <v>151</v>
      </c>
      <c r="AY154" s="73"/>
      <c r="AZ154" s="73"/>
      <c r="BA154" s="73"/>
      <c r="BB154" s="73"/>
      <c r="BC154" s="73"/>
      <c r="BD154" s="73"/>
      <c r="BE154" s="73"/>
      <c r="BF154" s="73"/>
      <c r="BG154" s="73"/>
      <c r="BH154" s="73"/>
      <c r="BI154" s="74"/>
      <c r="BJ154" s="6"/>
      <c r="BK154" s="40"/>
      <c r="BL154" s="40"/>
      <c r="BM154" s="40"/>
      <c r="BN154" s="10"/>
      <c r="BO154" s="40"/>
      <c r="BP154" s="42"/>
      <c r="BQ154" s="42"/>
      <c r="BR154" s="2"/>
      <c r="BS154" s="40"/>
      <c r="BT154" s="40"/>
      <c r="BU154" s="40"/>
      <c r="BV154" s="75"/>
      <c r="BW154" s="105"/>
      <c r="BX154" s="105"/>
      <c r="BY154" s="105"/>
      <c r="BZ154" s="105"/>
      <c r="CB154" s="40"/>
      <c r="CC154" s="40"/>
      <c r="CD154" s="40"/>
      <c r="CE154" s="40"/>
      <c r="CG154" s="43"/>
      <c r="CH154" s="105"/>
      <c r="CI154" s="105"/>
      <c r="CJ154" s="105"/>
      <c r="CK154" s="105"/>
      <c r="CM154" s="40"/>
      <c r="CN154" s="36"/>
      <c r="CO154" s="36"/>
    </row>
    <row r="155" spans="2:93" ht="9" customHeight="1" x14ac:dyDescent="0.15">
      <c r="C155" s="72"/>
      <c r="D155" s="71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71"/>
      <c r="P155" s="71"/>
      <c r="Q155" s="71"/>
      <c r="R155" s="71"/>
      <c r="S155" s="71"/>
      <c r="T155" s="71"/>
      <c r="U155" s="71"/>
      <c r="V155" s="71"/>
      <c r="W155" s="71"/>
      <c r="X155" s="71"/>
      <c r="Y155" s="71"/>
      <c r="Z155" s="71"/>
      <c r="AA155" s="71"/>
      <c r="AB155" s="71"/>
      <c r="AC155" s="71"/>
      <c r="AD155" s="71"/>
      <c r="AE155" s="71"/>
      <c r="AF155" s="71"/>
      <c r="AG155" s="2" t="s">
        <v>132</v>
      </c>
      <c r="AH155" s="71"/>
      <c r="AI155" s="71"/>
      <c r="AJ155" s="71"/>
      <c r="AK155" s="71"/>
      <c r="AL155" s="71"/>
      <c r="AM155" s="71"/>
      <c r="AN155" s="71"/>
      <c r="AO155" s="71"/>
      <c r="AP155" s="71"/>
      <c r="AQ155" s="71"/>
      <c r="AR155" s="71"/>
      <c r="AS155" s="71"/>
      <c r="AT155" s="71"/>
      <c r="AU155" s="71"/>
      <c r="AW155" s="72" t="s">
        <v>150</v>
      </c>
      <c r="AX155" s="71" t="s">
        <v>111</v>
      </c>
      <c r="AY155" s="73"/>
      <c r="AZ155" s="73"/>
      <c r="BB155" s="71" t="s">
        <v>140</v>
      </c>
      <c r="BC155" s="73"/>
      <c r="BD155" s="73"/>
      <c r="BE155" s="73"/>
      <c r="BF155" s="73"/>
      <c r="BG155" s="73"/>
      <c r="BH155" s="73"/>
      <c r="BI155" s="74"/>
      <c r="BJ155" s="6"/>
      <c r="BK155" s="40"/>
      <c r="BL155" s="40"/>
      <c r="BM155" s="40"/>
      <c r="BN155" s="10"/>
      <c r="BO155" s="40"/>
      <c r="BP155" s="42"/>
      <c r="BQ155" s="42"/>
      <c r="BR155" s="2"/>
      <c r="BS155" s="40"/>
      <c r="BT155" s="40"/>
      <c r="BU155" s="40"/>
      <c r="BV155" s="75"/>
      <c r="BW155" s="105"/>
      <c r="BX155" s="105"/>
      <c r="BY155" s="105"/>
      <c r="BZ155" s="105"/>
      <c r="CB155" s="40"/>
      <c r="CC155" s="40"/>
      <c r="CD155" s="40"/>
      <c r="CE155" s="40"/>
      <c r="CG155" s="43"/>
      <c r="CH155" s="105"/>
      <c r="CI155" s="105"/>
      <c r="CJ155" s="105"/>
      <c r="CK155" s="105"/>
      <c r="CM155" s="40"/>
      <c r="CN155" s="36"/>
      <c r="CO155" s="36"/>
    </row>
    <row r="156" spans="2:93" ht="9.6" customHeight="1" x14ac:dyDescent="0.15">
      <c r="B156" s="71"/>
      <c r="C156" s="72"/>
      <c r="D156" s="161" t="s">
        <v>243</v>
      </c>
      <c r="E156" s="71"/>
      <c r="F156" s="71"/>
      <c r="G156" s="71"/>
      <c r="H156" s="71"/>
      <c r="I156" s="71"/>
      <c r="J156" s="71"/>
      <c r="K156" s="71" t="s">
        <v>105</v>
      </c>
      <c r="L156" s="71"/>
      <c r="M156" s="71"/>
      <c r="N156" s="71"/>
      <c r="O156" s="71" t="s">
        <v>119</v>
      </c>
      <c r="P156" s="71"/>
      <c r="Q156" s="71"/>
      <c r="R156" s="71"/>
      <c r="S156" s="71"/>
      <c r="T156" s="71"/>
      <c r="U156" s="71"/>
      <c r="V156" s="71"/>
      <c r="W156" s="71"/>
      <c r="X156" s="71"/>
      <c r="Y156" s="71"/>
      <c r="Z156" s="71"/>
      <c r="AA156" s="71"/>
      <c r="AB156" s="71"/>
      <c r="AC156" s="71"/>
      <c r="AD156" s="71"/>
      <c r="AE156" s="71"/>
      <c r="AF156" s="74" t="s">
        <v>118</v>
      </c>
      <c r="AG156" s="71"/>
      <c r="AH156" s="71"/>
      <c r="AI156" s="71"/>
      <c r="AJ156" s="71"/>
      <c r="AK156" s="71"/>
      <c r="AL156" s="71"/>
      <c r="AM156" s="71"/>
      <c r="AN156" s="71"/>
      <c r="AO156" s="71"/>
      <c r="AP156" s="71"/>
      <c r="AQ156" s="71"/>
      <c r="AR156" s="71"/>
      <c r="AS156" s="71"/>
      <c r="AT156" s="71"/>
      <c r="AU156" s="71"/>
      <c r="AW156" s="72" t="s">
        <v>141</v>
      </c>
      <c r="AX156" s="71" t="s">
        <v>110</v>
      </c>
      <c r="AY156" s="73"/>
      <c r="AZ156" s="73"/>
      <c r="BA156" s="73"/>
      <c r="BB156" s="73"/>
      <c r="BC156" s="73"/>
      <c r="BD156" s="73"/>
      <c r="BE156" s="73"/>
      <c r="BF156" s="73"/>
      <c r="BG156" s="73"/>
      <c r="BH156" s="73"/>
      <c r="BI156" s="74"/>
      <c r="BJ156" s="6"/>
      <c r="BK156" s="40"/>
      <c r="BL156" s="40"/>
      <c r="BM156" s="40"/>
      <c r="BN156" s="10"/>
      <c r="BO156" s="40"/>
      <c r="BP156" s="42"/>
      <c r="BQ156" s="42"/>
      <c r="BR156" s="2"/>
      <c r="BS156" s="40"/>
      <c r="BT156" s="40"/>
      <c r="BU156" s="40"/>
      <c r="BV156" s="75"/>
      <c r="BW156" s="105"/>
      <c r="BX156" s="105"/>
      <c r="BY156" s="105"/>
      <c r="BZ156" s="105"/>
      <c r="CB156" s="40"/>
      <c r="CC156" s="40"/>
      <c r="CD156" s="40"/>
      <c r="CE156" s="40"/>
      <c r="CG156" s="43"/>
      <c r="CH156" s="105"/>
      <c r="CI156" s="105"/>
      <c r="CJ156" s="105"/>
      <c r="CK156" s="105"/>
      <c r="CM156" s="40"/>
      <c r="CN156" s="36"/>
      <c r="CO156" s="36"/>
    </row>
    <row r="157" spans="2:93" ht="18" customHeight="1" x14ac:dyDescent="0.15">
      <c r="B157" s="116" t="s">
        <v>153</v>
      </c>
      <c r="C157" s="77"/>
      <c r="D157" s="76"/>
      <c r="E157" s="76"/>
      <c r="F157" s="76"/>
      <c r="G157" s="76" t="s">
        <v>117</v>
      </c>
      <c r="H157" s="76"/>
      <c r="I157" s="76"/>
      <c r="J157" s="76"/>
      <c r="K157" s="76" t="s">
        <v>115</v>
      </c>
      <c r="L157" s="76"/>
      <c r="M157" s="76"/>
      <c r="N157" s="76"/>
      <c r="O157" s="76" t="s">
        <v>116</v>
      </c>
      <c r="P157" s="76"/>
      <c r="Q157" s="76"/>
      <c r="R157" s="76"/>
      <c r="S157" s="76"/>
      <c r="T157" s="76"/>
      <c r="U157" s="76"/>
      <c r="V157" s="76"/>
      <c r="W157" s="76"/>
      <c r="X157" s="76"/>
      <c r="Y157" s="76"/>
      <c r="Z157" s="76"/>
      <c r="AA157" s="76"/>
      <c r="AB157" s="76"/>
      <c r="AC157" s="76"/>
      <c r="AD157" s="76"/>
      <c r="AE157" s="89"/>
      <c r="AF157" s="76" t="s">
        <v>145</v>
      </c>
      <c r="AG157" s="76"/>
      <c r="AH157" s="76"/>
      <c r="AI157" s="76"/>
      <c r="AJ157" s="76"/>
      <c r="AK157" s="76"/>
      <c r="AL157" s="76"/>
      <c r="AM157" s="76"/>
      <c r="AN157" s="76"/>
      <c r="AO157" s="76"/>
      <c r="AP157" s="76"/>
      <c r="AQ157" s="76"/>
      <c r="AR157" s="76"/>
      <c r="AS157" s="76"/>
      <c r="AT157" s="76"/>
      <c r="AU157" s="77" t="s">
        <v>152</v>
      </c>
      <c r="AV157" s="76"/>
      <c r="AW157" s="76" t="s">
        <v>109</v>
      </c>
      <c r="AX157" s="78"/>
      <c r="AY157" s="78"/>
      <c r="AZ157" s="78"/>
      <c r="BA157" s="78"/>
      <c r="BB157" s="78"/>
      <c r="BC157" s="78"/>
      <c r="BD157" s="78"/>
      <c r="BE157" s="78"/>
      <c r="BF157" s="78"/>
      <c r="BG157" s="78"/>
      <c r="BH157" s="78"/>
      <c r="BI157" s="79"/>
      <c r="BJ157" s="6"/>
      <c r="BK157" s="40"/>
      <c r="BL157" s="40"/>
      <c r="BM157" s="40"/>
      <c r="BN157" s="10"/>
      <c r="BO157" s="40"/>
      <c r="BP157" s="42"/>
      <c r="BQ157" s="42"/>
      <c r="BR157" s="2"/>
      <c r="BS157" s="40"/>
      <c r="BT157" s="40"/>
      <c r="BU157" s="40"/>
      <c r="BV157" s="75"/>
      <c r="BW157" s="105"/>
      <c r="BX157" s="105"/>
      <c r="BY157" s="105"/>
      <c r="BZ157" s="105"/>
      <c r="CB157" s="40"/>
      <c r="CC157" s="40"/>
      <c r="CD157" s="40"/>
      <c r="CE157" s="40"/>
      <c r="CG157" s="43"/>
      <c r="CH157" s="105"/>
      <c r="CI157" s="105"/>
      <c r="CJ157" s="105"/>
      <c r="CK157" s="105"/>
      <c r="CM157" s="40"/>
      <c r="CN157" s="36"/>
      <c r="CO157" s="36"/>
    </row>
    <row r="158" spans="2:93" s="160" customFormat="1" ht="9.6" customHeight="1" x14ac:dyDescent="0.2">
      <c r="B158" s="142" t="s">
        <v>242</v>
      </c>
      <c r="C158" s="143" t="s">
        <v>134</v>
      </c>
      <c r="D158" s="144">
        <v>22006</v>
      </c>
      <c r="E158" s="144">
        <v>22371</v>
      </c>
      <c r="F158" s="144">
        <v>22736</v>
      </c>
      <c r="G158" s="144">
        <v>23101</v>
      </c>
      <c r="H158" s="144">
        <v>23467</v>
      </c>
      <c r="I158" s="144">
        <v>23832</v>
      </c>
      <c r="J158" s="144">
        <v>24197</v>
      </c>
      <c r="K158" s="144">
        <v>24562</v>
      </c>
      <c r="L158" s="144">
        <v>24928</v>
      </c>
      <c r="M158" s="144">
        <v>25293</v>
      </c>
      <c r="N158" s="144">
        <v>25658</v>
      </c>
      <c r="O158" s="144">
        <v>26023</v>
      </c>
      <c r="P158" s="144">
        <v>26389</v>
      </c>
      <c r="Q158" s="144">
        <v>26754</v>
      </c>
      <c r="R158" s="144">
        <v>27119</v>
      </c>
      <c r="S158" s="144">
        <v>27484</v>
      </c>
      <c r="T158" s="144">
        <v>27850</v>
      </c>
      <c r="U158" s="144">
        <v>28215</v>
      </c>
      <c r="V158" s="144">
        <v>28580</v>
      </c>
      <c r="W158" s="144">
        <v>28945</v>
      </c>
      <c r="X158" s="144">
        <v>29311</v>
      </c>
      <c r="Y158" s="144">
        <v>29676</v>
      </c>
      <c r="Z158" s="144">
        <v>30041</v>
      </c>
      <c r="AA158" s="144">
        <v>30406</v>
      </c>
      <c r="AB158" s="144">
        <v>30772</v>
      </c>
      <c r="AC158" s="144">
        <v>31137</v>
      </c>
      <c r="AD158" s="144">
        <v>31502</v>
      </c>
      <c r="AE158" s="144">
        <v>31867</v>
      </c>
      <c r="AF158" s="144">
        <v>32233</v>
      </c>
      <c r="AG158" s="144">
        <v>32598</v>
      </c>
      <c r="AH158" s="144">
        <v>32963</v>
      </c>
      <c r="AI158" s="144">
        <v>33328</v>
      </c>
      <c r="AJ158" s="144">
        <v>33694</v>
      </c>
      <c r="AK158" s="144">
        <v>34059</v>
      </c>
      <c r="AL158" s="144">
        <v>34424</v>
      </c>
      <c r="AM158" s="144">
        <v>34789</v>
      </c>
      <c r="AN158" s="144">
        <v>35155</v>
      </c>
      <c r="AO158" s="144">
        <v>35520</v>
      </c>
      <c r="AP158" s="144">
        <v>35885</v>
      </c>
      <c r="AQ158" s="144">
        <v>36250</v>
      </c>
      <c r="AR158" s="144">
        <v>36616</v>
      </c>
      <c r="AS158" s="144">
        <v>36981</v>
      </c>
      <c r="AT158" s="144">
        <v>37346</v>
      </c>
      <c r="AU158" s="144">
        <v>37711</v>
      </c>
      <c r="AV158" s="144">
        <v>38077</v>
      </c>
      <c r="AW158" s="144">
        <v>38442</v>
      </c>
      <c r="AX158" s="144">
        <v>38807</v>
      </c>
      <c r="AY158" s="144">
        <v>39172</v>
      </c>
      <c r="AZ158" s="144">
        <v>39538</v>
      </c>
      <c r="BA158" s="144">
        <v>39903</v>
      </c>
      <c r="BB158" s="144">
        <v>40268</v>
      </c>
      <c r="BC158" s="144">
        <v>40633</v>
      </c>
      <c r="BD158" s="144">
        <v>40999</v>
      </c>
      <c r="BE158" s="144">
        <v>41364</v>
      </c>
      <c r="BF158" s="144">
        <v>41729</v>
      </c>
      <c r="BG158" s="144">
        <v>42094</v>
      </c>
      <c r="BH158" s="144">
        <v>42460</v>
      </c>
      <c r="BI158" s="145" t="s">
        <v>134</v>
      </c>
      <c r="BJ158" s="146"/>
      <c r="BK158" s="144" t="s">
        <v>0</v>
      </c>
      <c r="BL158" s="147" t="s">
        <v>1</v>
      </c>
      <c r="BM158" s="148" t="s">
        <v>2</v>
      </c>
      <c r="BN158" s="149"/>
      <c r="BO158" s="150">
        <v>24016</v>
      </c>
      <c r="BP158" s="151" t="s">
        <v>85</v>
      </c>
      <c r="BQ158" s="151" t="s">
        <v>148</v>
      </c>
      <c r="BR158" s="152"/>
      <c r="BS158" s="153">
        <v>33147</v>
      </c>
      <c r="BT158" s="153" t="s">
        <v>90</v>
      </c>
      <c r="BU158" s="153" t="s">
        <v>91</v>
      </c>
      <c r="BV158" s="154"/>
      <c r="BW158" s="155">
        <v>34973</v>
      </c>
      <c r="BX158" s="151" t="s">
        <v>85</v>
      </c>
      <c r="BY158" s="151" t="s">
        <v>148</v>
      </c>
      <c r="BZ158" s="156"/>
      <c r="CA158" s="157"/>
      <c r="CB158" s="153">
        <v>34973</v>
      </c>
      <c r="CC158" s="158" t="s">
        <v>92</v>
      </c>
      <c r="CD158" s="158" t="s">
        <v>93</v>
      </c>
      <c r="CE158" s="153">
        <v>34972</v>
      </c>
      <c r="CF158" s="157"/>
      <c r="CG158" s="159" t="s">
        <v>94</v>
      </c>
      <c r="CH158" s="156"/>
      <c r="CI158" s="151" t="s">
        <v>85</v>
      </c>
      <c r="CJ158" s="151" t="s">
        <v>148</v>
      </c>
      <c r="CK158" s="156"/>
      <c r="CL158" s="157"/>
      <c r="CM158" s="144">
        <v>36434</v>
      </c>
      <c r="CN158" s="142" t="s">
        <v>95</v>
      </c>
      <c r="CO158" s="142" t="s">
        <v>96</v>
      </c>
    </row>
    <row r="159" spans="2:93" ht="9.6" customHeight="1" x14ac:dyDescent="0.15">
      <c r="B159" s="120" t="s">
        <v>195</v>
      </c>
      <c r="C159" s="52" t="s">
        <v>129</v>
      </c>
      <c r="D159" s="53"/>
      <c r="E159" s="53">
        <v>431102</v>
      </c>
      <c r="F159" s="53">
        <v>440484</v>
      </c>
      <c r="G159" s="53">
        <v>453799</v>
      </c>
      <c r="H159" s="53">
        <v>481583</v>
      </c>
      <c r="I159" s="53"/>
      <c r="J159" s="53">
        <v>493920</v>
      </c>
      <c r="K159" s="53">
        <v>504147</v>
      </c>
      <c r="L159" s="53">
        <v>504175</v>
      </c>
      <c r="M159" s="54">
        <v>512277</v>
      </c>
      <c r="N159" s="53">
        <v>521199</v>
      </c>
      <c r="O159" s="53">
        <v>530821</v>
      </c>
      <c r="P159" s="53">
        <v>544854</v>
      </c>
      <c r="Q159" s="55">
        <v>543681</v>
      </c>
      <c r="R159" s="55">
        <v>564201</v>
      </c>
      <c r="S159" s="55">
        <v>575172</v>
      </c>
      <c r="T159" s="55">
        <v>586021</v>
      </c>
      <c r="U159" s="55">
        <v>608531</v>
      </c>
      <c r="V159" s="55">
        <v>616664</v>
      </c>
      <c r="W159" s="53">
        <v>627500</v>
      </c>
      <c r="X159" s="53">
        <v>636245</v>
      </c>
      <c r="Y159" s="53">
        <v>642489</v>
      </c>
      <c r="Z159" s="53">
        <v>649533</v>
      </c>
      <c r="AA159" s="55">
        <v>657009</v>
      </c>
      <c r="AB159" s="55">
        <v>663498</v>
      </c>
      <c r="AC159" s="53">
        <v>671829</v>
      </c>
      <c r="AD159" s="55">
        <v>678983</v>
      </c>
      <c r="AE159" s="55">
        <v>686322</v>
      </c>
      <c r="AF159" s="53"/>
      <c r="AG159" s="56"/>
      <c r="AH159" s="57"/>
      <c r="AI159" s="57"/>
      <c r="AJ159" s="57"/>
      <c r="AK159" s="57"/>
      <c r="AL159" s="57"/>
      <c r="AM159" s="57"/>
      <c r="AN159" s="57"/>
      <c r="AO159" s="57"/>
      <c r="AP159" s="58"/>
      <c r="AQ159" s="58"/>
      <c r="AR159" s="58"/>
      <c r="AS159" s="58"/>
      <c r="AT159" s="58"/>
      <c r="AU159" s="58"/>
      <c r="AV159" s="58"/>
      <c r="AW159" s="58"/>
      <c r="AX159" s="58"/>
      <c r="AY159" s="58"/>
      <c r="AZ159" s="58"/>
      <c r="BA159" s="58"/>
      <c r="BB159" s="58"/>
      <c r="BC159" s="58"/>
      <c r="BD159" s="58"/>
      <c r="BE159" s="58"/>
      <c r="BF159" s="58"/>
      <c r="BG159" s="58"/>
      <c r="BH159" s="58"/>
      <c r="BI159" s="59" t="s">
        <v>4</v>
      </c>
      <c r="BJ159" s="29"/>
      <c r="BK159" s="57">
        <v>783.5</v>
      </c>
      <c r="BL159" s="57">
        <f>SUM(BL161:BL165)</f>
        <v>374.79</v>
      </c>
      <c r="BM159" s="57">
        <f>SUM(BM161:BM165)</f>
        <v>190594</v>
      </c>
      <c r="BN159" s="30"/>
      <c r="BO159" s="96">
        <v>480925</v>
      </c>
      <c r="BP159" s="96">
        <v>237963</v>
      </c>
      <c r="BQ159" s="96">
        <f>BO159-BP159</f>
        <v>242962</v>
      </c>
      <c r="BR159" s="31"/>
      <c r="BS159" s="57">
        <f>BT159+BU159</f>
        <v>918398</v>
      </c>
      <c r="BT159" s="57">
        <v>454954</v>
      </c>
      <c r="BU159" s="57">
        <v>463444</v>
      </c>
      <c r="BV159" s="32"/>
      <c r="BW159" s="106">
        <f>SUM(BX159:BY159)</f>
        <v>395013</v>
      </c>
      <c r="BX159" s="106">
        <f>SUM(BX161:BX165)</f>
        <v>195814</v>
      </c>
      <c r="BY159" s="106">
        <f>SUM(BY161:BY165)</f>
        <v>199199</v>
      </c>
      <c r="BZ159" s="106">
        <f>SUM(BZ161:BZ165)</f>
        <v>143433</v>
      </c>
      <c r="CA159" s="31"/>
      <c r="CB159" s="57">
        <f>SUM(CB161:CB165)</f>
        <v>393106</v>
      </c>
      <c r="CC159" s="57">
        <f>SUM(CC161:CC165)</f>
        <v>194855</v>
      </c>
      <c r="CD159" s="57">
        <f>SUM(CD161:CD165)</f>
        <v>198251</v>
      </c>
      <c r="CE159" s="57">
        <f>SUM(CE161:CE165)</f>
        <v>395013</v>
      </c>
      <c r="CF159" s="33"/>
      <c r="CG159" s="52" t="s">
        <v>129</v>
      </c>
      <c r="CH159" s="106">
        <f>SUM(CI159:CJ159)</f>
        <v>421820</v>
      </c>
      <c r="CI159" s="106">
        <f>SUM(CI161:CI165)</f>
        <v>207567</v>
      </c>
      <c r="CJ159" s="106">
        <f>SUM(CJ161:CJ165)</f>
        <v>214253</v>
      </c>
      <c r="CK159" s="106">
        <f>SUM(CK161:CK165)</f>
        <v>161727</v>
      </c>
      <c r="CL159" s="31"/>
      <c r="CM159" s="57">
        <f>CN159+CO159</f>
        <v>418426</v>
      </c>
      <c r="CN159" s="58">
        <f>SUM(CN161:CN165)</f>
        <v>206273</v>
      </c>
      <c r="CO159" s="58">
        <f>SUM(CO161:CO165)</f>
        <v>212153</v>
      </c>
    </row>
    <row r="160" spans="2:93" ht="9.6" customHeight="1" x14ac:dyDescent="0.15">
      <c r="B160" s="120" t="s">
        <v>197</v>
      </c>
      <c r="C160" s="52" t="s">
        <v>124</v>
      </c>
      <c r="D160" s="53"/>
      <c r="E160" s="53">
        <v>15900</v>
      </c>
      <c r="F160" s="53">
        <v>15537</v>
      </c>
      <c r="G160" s="53">
        <v>14989</v>
      </c>
      <c r="H160" s="53">
        <v>14633</v>
      </c>
      <c r="I160" s="53"/>
      <c r="J160" s="53">
        <v>15502</v>
      </c>
      <c r="K160" s="53">
        <v>15296</v>
      </c>
      <c r="L160" s="53">
        <v>15708</v>
      </c>
      <c r="M160" s="54">
        <v>15656</v>
      </c>
      <c r="N160" s="53">
        <v>15914</v>
      </c>
      <c r="O160" s="53">
        <v>16120</v>
      </c>
      <c r="P160" s="53">
        <v>16527</v>
      </c>
      <c r="Q160" s="55">
        <v>16472</v>
      </c>
      <c r="R160" s="55">
        <v>17584</v>
      </c>
      <c r="S160" s="55">
        <v>18538</v>
      </c>
      <c r="T160" s="55">
        <v>19408</v>
      </c>
      <c r="U160" s="55">
        <v>20328</v>
      </c>
      <c r="V160" s="55">
        <v>21231</v>
      </c>
      <c r="W160" s="53">
        <v>22326</v>
      </c>
      <c r="X160" s="53">
        <v>23431</v>
      </c>
      <c r="Y160" s="53">
        <v>24496</v>
      </c>
      <c r="Z160" s="53">
        <v>25293</v>
      </c>
      <c r="AA160" s="55">
        <v>26084</v>
      </c>
      <c r="AB160" s="55">
        <v>26659</v>
      </c>
      <c r="AC160" s="53">
        <v>27268</v>
      </c>
      <c r="AD160" s="55">
        <v>27939</v>
      </c>
      <c r="AE160" s="55">
        <v>28489</v>
      </c>
      <c r="AF160" s="53"/>
      <c r="AG160" s="56"/>
      <c r="AH160" s="57"/>
      <c r="AI160" s="57"/>
      <c r="AJ160" s="57"/>
      <c r="AK160" s="57"/>
      <c r="AL160" s="57">
        <v>45521</v>
      </c>
      <c r="AM160" s="57">
        <v>48417</v>
      </c>
      <c r="AN160" s="57">
        <v>50541</v>
      </c>
      <c r="AO160" s="57">
        <v>52896</v>
      </c>
      <c r="AP160" s="58">
        <v>54587</v>
      </c>
      <c r="AQ160" s="58">
        <v>55995</v>
      </c>
      <c r="AR160" s="58">
        <v>57857</v>
      </c>
      <c r="AS160" s="58">
        <v>58960</v>
      </c>
      <c r="AT160" s="58">
        <v>60415</v>
      </c>
      <c r="AU160" s="58">
        <v>61412</v>
      </c>
      <c r="AV160" s="58"/>
      <c r="AW160" s="58"/>
      <c r="AX160" s="58"/>
      <c r="AY160" s="58"/>
      <c r="AZ160" s="58"/>
      <c r="BA160" s="58"/>
      <c r="BB160" s="58"/>
      <c r="BC160" s="58"/>
      <c r="BD160" s="58"/>
      <c r="BE160" s="58"/>
      <c r="BF160" s="58"/>
      <c r="BG160" s="58"/>
      <c r="BH160" s="58"/>
      <c r="BI160" s="59" t="s">
        <v>124</v>
      </c>
      <c r="BJ160" s="29"/>
      <c r="BK160" s="57"/>
      <c r="BL160" s="57">
        <v>302.27999999999997</v>
      </c>
      <c r="BM160" s="57">
        <v>125642</v>
      </c>
      <c r="BN160" s="30"/>
      <c r="BO160" s="96">
        <v>15272</v>
      </c>
      <c r="BP160" s="96">
        <v>7588</v>
      </c>
      <c r="BQ160" s="96">
        <f>BO160-BP160</f>
        <v>7684</v>
      </c>
      <c r="BR160" s="31"/>
      <c r="BS160" s="57">
        <f>BT160+BU160</f>
        <v>259998</v>
      </c>
      <c r="BT160" s="57">
        <v>127273</v>
      </c>
      <c r="BU160" s="57">
        <v>132725</v>
      </c>
      <c r="BV160" s="32"/>
      <c r="BW160" s="106">
        <f>SUM(BX160:BY160)</f>
        <v>270515</v>
      </c>
      <c r="BX160" s="106">
        <v>132236</v>
      </c>
      <c r="BY160" s="106">
        <v>138279</v>
      </c>
      <c r="BZ160" s="106">
        <v>122852</v>
      </c>
      <c r="CA160" s="31"/>
      <c r="CB160" s="57">
        <f>CC160+CD160</f>
        <v>267294</v>
      </c>
      <c r="CC160" s="57">
        <v>130447</v>
      </c>
      <c r="CD160" s="57">
        <v>136847</v>
      </c>
      <c r="CE160" s="57">
        <v>270515</v>
      </c>
      <c r="CF160" s="33"/>
      <c r="CG160" s="52" t="s">
        <v>101</v>
      </c>
      <c r="CH160" s="106">
        <f>SUM(CI160:CJ160)</f>
        <v>277729</v>
      </c>
      <c r="CI160" s="106">
        <v>134798</v>
      </c>
      <c r="CJ160" s="106">
        <v>142931</v>
      </c>
      <c r="CK160" s="106">
        <v>130650</v>
      </c>
      <c r="CL160" s="31"/>
      <c r="CM160" s="57">
        <f>CN160+CO160</f>
        <v>276609</v>
      </c>
      <c r="CN160" s="58">
        <v>134582</v>
      </c>
      <c r="CO160" s="58">
        <v>142027</v>
      </c>
    </row>
    <row r="161" spans="2:93" ht="9.6" customHeight="1" x14ac:dyDescent="0.15">
      <c r="B161" s="120" t="s">
        <v>196</v>
      </c>
      <c r="C161" s="52" t="s">
        <v>125</v>
      </c>
      <c r="D161" s="53"/>
      <c r="E161" s="53">
        <v>4951</v>
      </c>
      <c r="F161" s="53">
        <v>4945</v>
      </c>
      <c r="G161" s="53">
        <v>4919</v>
      </c>
      <c r="H161" s="53">
        <v>4846</v>
      </c>
      <c r="I161" s="53"/>
      <c r="J161" s="53">
        <v>5127</v>
      </c>
      <c r="K161" s="53">
        <v>5126</v>
      </c>
      <c r="L161" s="53">
        <v>5182</v>
      </c>
      <c r="M161" s="54">
        <v>4894</v>
      </c>
      <c r="N161" s="53">
        <v>4643</v>
      </c>
      <c r="O161" s="53">
        <v>4644</v>
      </c>
      <c r="P161" s="53">
        <v>4631</v>
      </c>
      <c r="Q161" s="55">
        <v>4656</v>
      </c>
      <c r="R161" s="55">
        <v>4669</v>
      </c>
      <c r="S161" s="55">
        <v>4718</v>
      </c>
      <c r="T161" s="55">
        <v>4643</v>
      </c>
      <c r="U161" s="55">
        <v>4632</v>
      </c>
      <c r="V161" s="55">
        <v>4651</v>
      </c>
      <c r="W161" s="53">
        <v>4731</v>
      </c>
      <c r="X161" s="53">
        <v>4783</v>
      </c>
      <c r="Y161" s="53">
        <v>4824</v>
      </c>
      <c r="Z161" s="53">
        <v>4908</v>
      </c>
      <c r="AA161" s="55">
        <v>4964</v>
      </c>
      <c r="AB161" s="55">
        <v>5043</v>
      </c>
      <c r="AC161" s="53">
        <v>5016</v>
      </c>
      <c r="AD161" s="55">
        <v>5005</v>
      </c>
      <c r="AE161" s="55">
        <v>5049</v>
      </c>
      <c r="AF161" s="53"/>
      <c r="AG161" s="56"/>
      <c r="AH161" s="57"/>
      <c r="AI161" s="57"/>
      <c r="AJ161" s="57"/>
      <c r="AK161" s="57"/>
      <c r="AL161" s="57">
        <v>4956</v>
      </c>
      <c r="AM161" s="57">
        <v>4941</v>
      </c>
      <c r="AN161" s="57">
        <v>5024</v>
      </c>
      <c r="AO161" s="57">
        <v>5032</v>
      </c>
      <c r="AP161" s="58">
        <v>5039</v>
      </c>
      <c r="AQ161" s="58">
        <v>4984</v>
      </c>
      <c r="AR161" s="58">
        <v>4885</v>
      </c>
      <c r="AS161" s="58">
        <v>4869</v>
      </c>
      <c r="AT161" s="58">
        <v>4828</v>
      </c>
      <c r="AU161" s="58">
        <v>4778</v>
      </c>
      <c r="AV161" s="58"/>
      <c r="AW161" s="58"/>
      <c r="AX161" s="58"/>
      <c r="AY161" s="58"/>
      <c r="AZ161" s="58"/>
      <c r="BA161" s="58"/>
      <c r="BB161" s="58"/>
      <c r="BC161" s="58"/>
      <c r="BD161" s="58"/>
      <c r="BE161" s="58"/>
      <c r="BF161" s="58"/>
      <c r="BG161" s="58"/>
      <c r="BH161" s="58"/>
      <c r="BI161" s="59" t="s">
        <v>125</v>
      </c>
      <c r="BJ161" s="29"/>
      <c r="BK161" s="57"/>
      <c r="BL161" s="57">
        <v>228.21</v>
      </c>
      <c r="BM161" s="57">
        <v>103131</v>
      </c>
      <c r="BN161" s="30"/>
      <c r="BO161" s="96">
        <v>4801</v>
      </c>
      <c r="BP161" s="96">
        <v>2264</v>
      </c>
      <c r="BQ161" s="96">
        <f>BO161-BP161</f>
        <v>2537</v>
      </c>
      <c r="BR161" s="31"/>
      <c r="BS161" s="57">
        <f>BT161+BU161</f>
        <v>199890</v>
      </c>
      <c r="BT161" s="57">
        <v>100326</v>
      </c>
      <c r="BU161" s="57">
        <v>99564</v>
      </c>
      <c r="BV161" s="32"/>
      <c r="BW161" s="106">
        <f>SUM(BX161:BY161)</f>
        <v>212412</v>
      </c>
      <c r="BX161" s="106">
        <v>106611</v>
      </c>
      <c r="BY161" s="106">
        <v>105801</v>
      </c>
      <c r="BZ161" s="106">
        <v>80627</v>
      </c>
      <c r="CA161" s="31"/>
      <c r="CB161" s="57">
        <f>CC161+CD161</f>
        <v>211023</v>
      </c>
      <c r="CC161" s="57">
        <v>105906</v>
      </c>
      <c r="CD161" s="57">
        <v>105117</v>
      </c>
      <c r="CE161" s="57">
        <v>212412</v>
      </c>
      <c r="CF161" s="33"/>
      <c r="CG161" s="52" t="s">
        <v>102</v>
      </c>
      <c r="CH161" s="106">
        <f>SUM(CI161:CJ161)</f>
        <v>221448</v>
      </c>
      <c r="CI161" s="106">
        <v>109989</v>
      </c>
      <c r="CJ161" s="106">
        <v>111459</v>
      </c>
      <c r="CK161" s="106">
        <v>87777</v>
      </c>
      <c r="CL161" s="31"/>
      <c r="CM161" s="57">
        <f>CN161+CO161</f>
        <v>220451</v>
      </c>
      <c r="CN161" s="58">
        <v>109797</v>
      </c>
      <c r="CO161" s="58">
        <v>110654</v>
      </c>
    </row>
    <row r="162" spans="2:93" ht="9.6" customHeight="1" x14ac:dyDescent="0.15">
      <c r="B162" s="120" t="s">
        <v>168</v>
      </c>
      <c r="C162" s="52" t="s">
        <v>128</v>
      </c>
      <c r="D162" s="53"/>
      <c r="E162" s="53">
        <v>13721</v>
      </c>
      <c r="F162" s="53">
        <v>13787</v>
      </c>
      <c r="G162" s="53">
        <v>13811</v>
      </c>
      <c r="H162" s="53">
        <v>14605</v>
      </c>
      <c r="I162" s="53"/>
      <c r="J162" s="53">
        <v>19046</v>
      </c>
      <c r="K162" s="53">
        <v>22074</v>
      </c>
      <c r="L162" s="53">
        <v>26474</v>
      </c>
      <c r="M162" s="54">
        <v>29066</v>
      </c>
      <c r="N162" s="53">
        <v>31357</v>
      </c>
      <c r="O162" s="53">
        <v>34315</v>
      </c>
      <c r="P162" s="53">
        <v>40891</v>
      </c>
      <c r="Q162" s="55">
        <v>37540</v>
      </c>
      <c r="R162" s="55">
        <v>58015</v>
      </c>
      <c r="S162" s="55">
        <v>65645</v>
      </c>
      <c r="T162" s="55">
        <v>70788</v>
      </c>
      <c r="U162" s="55">
        <v>75397</v>
      </c>
      <c r="V162" s="55">
        <v>79603</v>
      </c>
      <c r="W162" s="53">
        <v>86140</v>
      </c>
      <c r="X162" s="53">
        <v>93568</v>
      </c>
      <c r="Y162" s="53">
        <v>99995</v>
      </c>
      <c r="Z162" s="53">
        <v>105657</v>
      </c>
      <c r="AA162" s="55">
        <v>111013</v>
      </c>
      <c r="AB162" s="55">
        <v>116736</v>
      </c>
      <c r="AC162" s="53">
        <v>121076</v>
      </c>
      <c r="AD162" s="55">
        <v>125736</v>
      </c>
      <c r="AE162" s="55">
        <v>131480</v>
      </c>
      <c r="AF162" s="53"/>
      <c r="AG162" s="53"/>
      <c r="AH162" s="53"/>
      <c r="AI162" s="53"/>
      <c r="AJ162" s="53"/>
      <c r="AK162" s="53"/>
      <c r="AL162" s="53"/>
      <c r="AM162" s="53"/>
      <c r="AN162" s="53"/>
      <c r="AO162" s="53"/>
      <c r="AP162" s="53"/>
      <c r="AQ162" s="53"/>
      <c r="AR162" s="53"/>
      <c r="AS162" s="53"/>
      <c r="AT162" s="53"/>
      <c r="AU162" s="53"/>
      <c r="AV162" s="53"/>
      <c r="AW162" s="53"/>
      <c r="AX162" s="53"/>
      <c r="AY162" s="53"/>
      <c r="AZ162" s="53"/>
      <c r="BA162" s="53"/>
      <c r="BB162" s="58"/>
      <c r="BC162" s="58"/>
      <c r="BD162" s="58"/>
      <c r="BE162" s="58"/>
      <c r="BF162" s="58"/>
      <c r="BG162" s="58"/>
      <c r="BH162" s="58"/>
      <c r="BI162" s="59" t="s">
        <v>128</v>
      </c>
      <c r="BJ162" s="29"/>
      <c r="BK162" s="57"/>
      <c r="BL162" s="57">
        <v>146.58000000000001</v>
      </c>
      <c r="BM162" s="57">
        <v>87463</v>
      </c>
      <c r="BN162" s="30"/>
      <c r="BO162" s="96">
        <v>19061</v>
      </c>
      <c r="BP162" s="96">
        <v>9444</v>
      </c>
      <c r="BQ162" s="96">
        <f>BO162-BP162</f>
        <v>9617</v>
      </c>
      <c r="BR162" s="31"/>
      <c r="BS162" s="57">
        <f>BT162+BU162</f>
        <v>156356</v>
      </c>
      <c r="BT162" s="57">
        <v>76715</v>
      </c>
      <c r="BU162" s="57">
        <v>79641</v>
      </c>
      <c r="BV162" s="32"/>
      <c r="BW162" s="106">
        <f>SUM(BX162:BY162)</f>
        <v>182601</v>
      </c>
      <c r="BX162" s="106">
        <v>89203</v>
      </c>
      <c r="BY162" s="106">
        <v>93398</v>
      </c>
      <c r="BZ162" s="106">
        <v>62806</v>
      </c>
      <c r="CA162" s="31"/>
      <c r="CB162" s="57">
        <f>CC162+CD162</f>
        <v>182083</v>
      </c>
      <c r="CC162" s="57">
        <v>88949</v>
      </c>
      <c r="CD162" s="57">
        <v>93134</v>
      </c>
      <c r="CE162" s="57">
        <v>182601</v>
      </c>
      <c r="CF162" s="33"/>
      <c r="CG162" s="52" t="s">
        <v>103</v>
      </c>
      <c r="CH162" s="106">
        <f>SUM(CI162:CJ162)</f>
        <v>200372</v>
      </c>
      <c r="CI162" s="106">
        <v>97578</v>
      </c>
      <c r="CJ162" s="106">
        <v>102794</v>
      </c>
      <c r="CK162" s="106">
        <v>73950</v>
      </c>
      <c r="CL162" s="31"/>
      <c r="CM162" s="57">
        <f>CN162+CO162</f>
        <v>197975</v>
      </c>
      <c r="CN162" s="58">
        <v>96476</v>
      </c>
      <c r="CO162" s="58">
        <v>101499</v>
      </c>
    </row>
    <row r="163" spans="2:93" ht="9.6" customHeight="1" x14ac:dyDescent="0.15">
      <c r="B163" s="120" t="s">
        <v>160</v>
      </c>
      <c r="C163" s="60" t="s">
        <v>7</v>
      </c>
      <c r="D163" s="80"/>
      <c r="E163" s="57">
        <v>84783</v>
      </c>
      <c r="F163" s="57">
        <v>85393</v>
      </c>
      <c r="G163" s="57">
        <v>86435</v>
      </c>
      <c r="H163" s="57">
        <v>88663</v>
      </c>
      <c r="I163" s="57"/>
      <c r="J163" s="57">
        <v>93017</v>
      </c>
      <c r="K163" s="57">
        <v>93766</v>
      </c>
      <c r="L163" s="57">
        <v>105781</v>
      </c>
      <c r="M163" s="54">
        <v>106151</v>
      </c>
      <c r="N163" s="57">
        <v>107597</v>
      </c>
      <c r="O163" s="57">
        <v>109275</v>
      </c>
      <c r="P163" s="57">
        <v>110783</v>
      </c>
      <c r="Q163" s="57">
        <v>110275</v>
      </c>
      <c r="R163" s="57">
        <v>113508</v>
      </c>
      <c r="S163" s="57">
        <v>114649</v>
      </c>
      <c r="T163" s="57">
        <v>115919</v>
      </c>
      <c r="U163" s="57">
        <v>117392</v>
      </c>
      <c r="V163" s="57">
        <v>118494</v>
      </c>
      <c r="W163" s="57">
        <v>119612</v>
      </c>
      <c r="X163" s="57">
        <v>120459</v>
      </c>
      <c r="Y163" s="57">
        <v>121224</v>
      </c>
      <c r="Z163" s="57">
        <v>122199</v>
      </c>
      <c r="AA163" s="57">
        <v>122887</v>
      </c>
      <c r="AB163" s="57">
        <v>122692</v>
      </c>
      <c r="AC163" s="57">
        <v>122965</v>
      </c>
      <c r="AD163" s="57">
        <v>123030</v>
      </c>
      <c r="AE163" s="57">
        <v>123180</v>
      </c>
      <c r="AF163" s="57">
        <v>123009</v>
      </c>
      <c r="AG163" s="57">
        <v>122770</v>
      </c>
      <c r="AH163" s="57">
        <v>122481</v>
      </c>
      <c r="AI163" s="57">
        <v>122195</v>
      </c>
      <c r="AJ163" s="57">
        <v>122070</v>
      </c>
      <c r="AK163" s="57">
        <v>121710</v>
      </c>
      <c r="AL163" s="57">
        <v>121519</v>
      </c>
      <c r="AM163" s="57">
        <v>120849</v>
      </c>
      <c r="AN163" s="57">
        <v>120733</v>
      </c>
      <c r="AO163" s="57">
        <v>120669</v>
      </c>
      <c r="AP163" s="58">
        <v>120468</v>
      </c>
      <c r="AQ163" s="58">
        <v>120283</v>
      </c>
      <c r="AR163" s="58">
        <v>119958</v>
      </c>
      <c r="AS163" s="58">
        <v>119612</v>
      </c>
      <c r="AT163" s="58">
        <v>119006</v>
      </c>
      <c r="AU163" s="58">
        <v>118526</v>
      </c>
      <c r="AV163" s="53">
        <v>117693</v>
      </c>
      <c r="AW163" s="58">
        <v>116923</v>
      </c>
      <c r="AX163" s="58"/>
      <c r="AY163" s="58"/>
      <c r="AZ163" s="58"/>
      <c r="BA163" s="58"/>
      <c r="BB163" s="58"/>
      <c r="BC163" s="58"/>
      <c r="BD163" s="58"/>
      <c r="BE163" s="58"/>
      <c r="BF163" s="58"/>
      <c r="BG163" s="58"/>
      <c r="BH163" s="58"/>
      <c r="BI163" s="59" t="s">
        <v>7</v>
      </c>
      <c r="BJ163" s="29"/>
      <c r="BK163" s="57"/>
      <c r="BL163" s="57"/>
      <c r="BM163" s="57"/>
      <c r="BN163" s="30"/>
      <c r="BO163" s="96"/>
      <c r="BP163" s="96"/>
      <c r="BQ163" s="96"/>
      <c r="BR163" s="31"/>
      <c r="BS163" s="57"/>
      <c r="BT163" s="57"/>
      <c r="BU163" s="57"/>
      <c r="BV163" s="32"/>
      <c r="BW163" s="106"/>
      <c r="BX163" s="106"/>
      <c r="BY163" s="106"/>
      <c r="BZ163" s="106"/>
      <c r="CA163" s="31"/>
      <c r="CB163" s="57"/>
      <c r="CC163" s="57"/>
      <c r="CD163" s="57"/>
      <c r="CE163" s="57"/>
      <c r="CF163" s="33"/>
      <c r="CG163" s="52"/>
      <c r="CH163" s="106"/>
      <c r="CI163" s="106"/>
      <c r="CJ163" s="106"/>
      <c r="CK163" s="106"/>
      <c r="CL163" s="31"/>
      <c r="CM163" s="57"/>
      <c r="CN163" s="58"/>
      <c r="CO163" s="58"/>
    </row>
    <row r="164" spans="2:93" ht="9.6" customHeight="1" x14ac:dyDescent="0.15">
      <c r="B164" s="120" t="s">
        <v>160</v>
      </c>
      <c r="C164" s="60" t="s">
        <v>7</v>
      </c>
      <c r="D164" s="57"/>
      <c r="E164" s="57"/>
      <c r="F164" s="57"/>
      <c r="G164" s="57"/>
      <c r="H164" s="57"/>
      <c r="I164" s="57"/>
      <c r="J164" s="57"/>
      <c r="K164" s="57"/>
      <c r="L164" s="57"/>
      <c r="M164" s="54"/>
      <c r="N164" s="57"/>
      <c r="O164" s="57"/>
      <c r="P164" s="57"/>
      <c r="Q164" s="57"/>
      <c r="R164" s="57"/>
      <c r="S164" s="57"/>
      <c r="T164" s="57"/>
      <c r="U164" s="57"/>
      <c r="V164" s="57"/>
      <c r="W164" s="57"/>
      <c r="X164" s="57"/>
      <c r="Y164" s="57"/>
      <c r="Z164" s="57"/>
      <c r="AA164" s="57"/>
      <c r="AB164" s="57"/>
      <c r="AC164" s="57"/>
      <c r="AD164" s="57"/>
      <c r="AE164" s="57"/>
      <c r="AF164" s="57"/>
      <c r="AG164" s="57"/>
      <c r="AH164" s="57"/>
      <c r="AI164" s="57"/>
      <c r="AJ164" s="57"/>
      <c r="AK164" s="57"/>
      <c r="AL164" s="57"/>
      <c r="AM164" s="57"/>
      <c r="AN164" s="57"/>
      <c r="AO164" s="57"/>
      <c r="AP164" s="58"/>
      <c r="AQ164" s="58"/>
      <c r="AR164" s="58"/>
      <c r="AS164" s="58"/>
      <c r="AT164" s="58"/>
      <c r="AU164" s="58"/>
      <c r="AV164" s="58"/>
      <c r="AW164" s="58"/>
      <c r="AX164" s="58"/>
      <c r="AY164" s="58"/>
      <c r="AZ164" s="58"/>
      <c r="BA164" s="58"/>
      <c r="BB164" s="58"/>
      <c r="BC164" s="58"/>
      <c r="BD164" s="58"/>
      <c r="BE164" s="58"/>
      <c r="BF164" s="58"/>
      <c r="BG164" s="58"/>
      <c r="BH164" s="58"/>
      <c r="BI164" s="61" t="s">
        <v>7</v>
      </c>
      <c r="BJ164" s="29"/>
      <c r="BK164" s="57"/>
      <c r="BL164" s="57"/>
      <c r="BM164" s="57"/>
      <c r="BN164" s="30"/>
      <c r="BO164" s="57"/>
      <c r="BP164" s="57"/>
      <c r="BQ164" s="57"/>
      <c r="BR164" s="31"/>
      <c r="BS164" s="57"/>
      <c r="BT164" s="57"/>
      <c r="BU164" s="57"/>
      <c r="BV164" s="32"/>
      <c r="BW164" s="106"/>
      <c r="BX164" s="106"/>
      <c r="BY164" s="106"/>
      <c r="BZ164" s="106"/>
      <c r="CA164" s="31"/>
      <c r="CB164" s="57"/>
      <c r="CC164" s="57"/>
      <c r="CD164" s="57"/>
      <c r="CE164" s="57"/>
      <c r="CF164" s="33"/>
      <c r="CG164" s="60"/>
      <c r="CH164" s="106"/>
      <c r="CI164" s="106"/>
      <c r="CJ164" s="106"/>
      <c r="CK164" s="106"/>
      <c r="CL164" s="31"/>
      <c r="CM164" s="57"/>
      <c r="CN164" s="58"/>
      <c r="CO164" s="58"/>
    </row>
    <row r="165" spans="2:93" ht="9.6" customHeight="1" x14ac:dyDescent="0.15">
      <c r="B165" s="119"/>
      <c r="C165" s="52" t="s">
        <v>104</v>
      </c>
      <c r="D165" s="57"/>
      <c r="E165" s="57">
        <v>9725</v>
      </c>
      <c r="F165" s="57">
        <v>9623</v>
      </c>
      <c r="G165" s="57">
        <v>9563</v>
      </c>
      <c r="H165" s="57">
        <v>9396</v>
      </c>
      <c r="I165" s="57"/>
      <c r="J165" s="56">
        <v>9267</v>
      </c>
      <c r="K165" s="56"/>
      <c r="L165" s="57"/>
      <c r="M165" s="54"/>
      <c r="N165" s="57"/>
      <c r="O165" s="57"/>
      <c r="P165" s="57"/>
      <c r="Q165" s="57"/>
      <c r="R165" s="57"/>
      <c r="S165" s="57"/>
      <c r="T165" s="57"/>
      <c r="U165" s="57"/>
      <c r="V165" s="57"/>
      <c r="W165" s="57"/>
      <c r="X165" s="57"/>
      <c r="Y165" s="57"/>
      <c r="Z165" s="57"/>
      <c r="AA165" s="57"/>
      <c r="AB165" s="57"/>
      <c r="AC165" s="57"/>
      <c r="AD165" s="57"/>
      <c r="AE165" s="57"/>
      <c r="AF165" s="57"/>
      <c r="AG165" s="57"/>
      <c r="AH165" s="57"/>
      <c r="AI165" s="57"/>
      <c r="AJ165" s="57"/>
      <c r="AK165" s="57"/>
      <c r="AL165" s="57"/>
      <c r="AM165" s="57"/>
      <c r="AN165" s="57"/>
      <c r="AO165" s="57"/>
      <c r="AP165" s="58"/>
      <c r="AQ165" s="58"/>
      <c r="AR165" s="58"/>
      <c r="AS165" s="58"/>
      <c r="AT165" s="58"/>
      <c r="AU165" s="58"/>
      <c r="AV165" s="58"/>
      <c r="AW165" s="58"/>
      <c r="AX165" s="58"/>
      <c r="AY165" s="58"/>
      <c r="AZ165" s="58"/>
      <c r="BA165" s="58"/>
      <c r="BB165" s="58"/>
      <c r="BC165" s="58"/>
      <c r="BD165" s="58"/>
      <c r="BE165" s="58"/>
      <c r="BF165" s="58"/>
      <c r="BG165" s="58"/>
      <c r="BH165" s="58"/>
      <c r="BI165" s="59" t="s">
        <v>104</v>
      </c>
      <c r="BJ165" s="29"/>
      <c r="BK165" s="57"/>
      <c r="BL165" s="57"/>
      <c r="BM165" s="57"/>
      <c r="BN165" s="30"/>
      <c r="BO165" s="57">
        <v>8956</v>
      </c>
      <c r="BP165" s="57">
        <v>4418</v>
      </c>
      <c r="BQ165" s="35">
        <f t="shared" ref="BQ165:BQ209" si="49">BO165-BP165</f>
        <v>4538</v>
      </c>
      <c r="BR165" s="31"/>
      <c r="BS165" s="57"/>
      <c r="BT165" s="57"/>
      <c r="BU165" s="57"/>
      <c r="BV165" s="32"/>
      <c r="BW165" s="106"/>
      <c r="BX165" s="106"/>
      <c r="BY165" s="106"/>
      <c r="BZ165" s="106"/>
      <c r="CA165" s="31"/>
      <c r="CB165" s="57"/>
      <c r="CC165" s="57"/>
      <c r="CD165" s="57"/>
      <c r="CE165" s="57"/>
      <c r="CF165" s="33"/>
      <c r="CG165" s="52" t="s">
        <v>104</v>
      </c>
      <c r="CH165" s="106"/>
      <c r="CI165" s="106"/>
      <c r="CJ165" s="106"/>
      <c r="CK165" s="106"/>
      <c r="CL165" s="31"/>
      <c r="CM165" s="57"/>
      <c r="CN165" s="58"/>
      <c r="CO165" s="58"/>
    </row>
    <row r="166" spans="2:93" ht="9.6" customHeight="1" x14ac:dyDescent="0.15">
      <c r="B166" s="120" t="s">
        <v>198</v>
      </c>
      <c r="C166" s="60" t="s">
        <v>9</v>
      </c>
      <c r="D166" s="57"/>
      <c r="E166" s="57">
        <v>54224</v>
      </c>
      <c r="F166" s="57">
        <v>53884</v>
      </c>
      <c r="G166" s="57">
        <v>50960</v>
      </c>
      <c r="H166" s="57">
        <v>50690</v>
      </c>
      <c r="I166" s="57"/>
      <c r="J166" s="57">
        <v>54148</v>
      </c>
      <c r="K166" s="57">
        <v>54052</v>
      </c>
      <c r="L166" s="57">
        <v>50869</v>
      </c>
      <c r="M166" s="54">
        <v>53782</v>
      </c>
      <c r="N166" s="57">
        <v>53059</v>
      </c>
      <c r="O166" s="57">
        <v>52980</v>
      </c>
      <c r="P166" s="57">
        <v>52958</v>
      </c>
      <c r="Q166" s="57">
        <v>52950</v>
      </c>
      <c r="R166" s="57">
        <v>53783</v>
      </c>
      <c r="S166" s="57">
        <v>54426</v>
      </c>
      <c r="T166" s="57">
        <v>54920</v>
      </c>
      <c r="U166" s="57">
        <v>55284</v>
      </c>
      <c r="V166" s="57">
        <v>55916</v>
      </c>
      <c r="W166" s="57">
        <v>56566</v>
      </c>
      <c r="X166" s="57">
        <v>56923</v>
      </c>
      <c r="Y166" s="57">
        <v>57260</v>
      </c>
      <c r="Z166" s="57">
        <v>57972</v>
      </c>
      <c r="AA166" s="57">
        <v>58695</v>
      </c>
      <c r="AB166" s="57">
        <v>59256</v>
      </c>
      <c r="AC166" s="57">
        <v>60191</v>
      </c>
      <c r="AD166" s="57">
        <v>60829</v>
      </c>
      <c r="AE166" s="57">
        <v>61437</v>
      </c>
      <c r="AF166" s="57">
        <v>62110</v>
      </c>
      <c r="AG166" s="57">
        <v>62619</v>
      </c>
      <c r="AH166" s="57">
        <v>63437</v>
      </c>
      <c r="AI166" s="57">
        <v>64449</v>
      </c>
      <c r="AJ166" s="57">
        <v>65333</v>
      </c>
      <c r="AK166" s="57">
        <v>66437</v>
      </c>
      <c r="AL166" s="57">
        <v>67263</v>
      </c>
      <c r="AM166" s="57">
        <v>67995</v>
      </c>
      <c r="AN166" s="57">
        <v>68681</v>
      </c>
      <c r="AO166" s="58">
        <v>69443</v>
      </c>
      <c r="AP166" s="58">
        <v>70425</v>
      </c>
      <c r="AQ166" s="58">
        <v>71135</v>
      </c>
      <c r="AR166" s="58">
        <v>71903</v>
      </c>
      <c r="AS166" s="58">
        <v>72283</v>
      </c>
      <c r="AT166" s="58">
        <v>72611</v>
      </c>
      <c r="AU166" s="58">
        <v>73136</v>
      </c>
      <c r="AV166" s="58">
        <v>73337</v>
      </c>
      <c r="AW166" s="58">
        <v>73726</v>
      </c>
      <c r="AX166" s="58"/>
      <c r="AY166" s="58"/>
      <c r="AZ166" s="58"/>
      <c r="BA166" s="58"/>
      <c r="BB166" s="58"/>
      <c r="BC166" s="58"/>
      <c r="BD166" s="58"/>
      <c r="BE166" s="58"/>
      <c r="BF166" s="58"/>
      <c r="BG166" s="58"/>
      <c r="BH166" s="58"/>
      <c r="BI166" s="61" t="s">
        <v>9</v>
      </c>
      <c r="BJ166" s="29"/>
      <c r="BK166" s="57">
        <v>134.13999999999999</v>
      </c>
      <c r="BL166" s="57">
        <v>134.13999999999999</v>
      </c>
      <c r="BM166" s="57">
        <v>20408</v>
      </c>
      <c r="BN166" s="30"/>
      <c r="BO166" s="57">
        <v>52853</v>
      </c>
      <c r="BP166" s="57">
        <v>25426</v>
      </c>
      <c r="BQ166" s="35">
        <f t="shared" si="49"/>
        <v>27427</v>
      </c>
      <c r="BR166" s="31"/>
      <c r="BS166" s="44">
        <f t="shared" ref="BS166:BS209" si="50">BT166+BU166</f>
        <v>64230</v>
      </c>
      <c r="BT166" s="58">
        <v>31292</v>
      </c>
      <c r="BU166" s="58">
        <v>32938</v>
      </c>
      <c r="BV166" s="32"/>
      <c r="BW166" s="104">
        <f t="shared" ref="BW166:BW209" si="51">SUM(BX166:BY166)</f>
        <v>69180</v>
      </c>
      <c r="BX166" s="106">
        <v>33820</v>
      </c>
      <c r="BY166" s="106">
        <v>35360</v>
      </c>
      <c r="BZ166" s="106">
        <v>21472</v>
      </c>
      <c r="CA166" s="31"/>
      <c r="CB166" s="35">
        <f t="shared" ref="CB166:CB209" si="52">CC166+CD166</f>
        <v>69086</v>
      </c>
      <c r="CC166" s="58">
        <v>33783</v>
      </c>
      <c r="CD166" s="58">
        <v>35303</v>
      </c>
      <c r="CE166" s="58">
        <v>69180</v>
      </c>
      <c r="CF166" s="33"/>
      <c r="CG166" s="60" t="s">
        <v>9</v>
      </c>
      <c r="CH166" s="104">
        <f t="shared" ref="CH166:CH209" si="53">SUM(CI166:CJ166)</f>
        <v>72965</v>
      </c>
      <c r="CI166" s="106">
        <v>35791</v>
      </c>
      <c r="CJ166" s="106">
        <v>37174</v>
      </c>
      <c r="CK166" s="106">
        <v>24089</v>
      </c>
      <c r="CL166" s="31"/>
      <c r="CM166" s="58">
        <f t="shared" ref="CM166:CM209" si="54">CN166+CO166</f>
        <v>72534</v>
      </c>
      <c r="CN166" s="58">
        <v>35603</v>
      </c>
      <c r="CO166" s="58">
        <v>36931</v>
      </c>
    </row>
    <row r="167" spans="2:93" ht="9.6" customHeight="1" x14ac:dyDescent="0.15">
      <c r="B167" s="120" t="s">
        <v>163</v>
      </c>
      <c r="C167" s="60" t="s">
        <v>10</v>
      </c>
      <c r="D167" s="57"/>
      <c r="E167" s="57">
        <v>57554</v>
      </c>
      <c r="F167" s="57">
        <v>58556</v>
      </c>
      <c r="G167" s="57">
        <v>59525</v>
      </c>
      <c r="H167" s="57">
        <v>60279</v>
      </c>
      <c r="I167" s="57"/>
      <c r="J167" s="57">
        <v>61088</v>
      </c>
      <c r="K167" s="57">
        <v>61868</v>
      </c>
      <c r="L167" s="57">
        <v>62479</v>
      </c>
      <c r="M167" s="54">
        <v>62906</v>
      </c>
      <c r="N167" s="57">
        <v>63288</v>
      </c>
      <c r="O167" s="57">
        <v>63806</v>
      </c>
      <c r="P167" s="57">
        <v>64308</v>
      </c>
      <c r="Q167" s="57">
        <v>64249</v>
      </c>
      <c r="R167" s="57">
        <v>65490</v>
      </c>
      <c r="S167" s="57">
        <v>65997</v>
      </c>
      <c r="T167" s="57">
        <v>66569</v>
      </c>
      <c r="U167" s="57">
        <v>67001</v>
      </c>
      <c r="V167" s="57">
        <v>67375</v>
      </c>
      <c r="W167" s="57">
        <v>68061</v>
      </c>
      <c r="X167" s="57">
        <v>68541</v>
      </c>
      <c r="Y167" s="57">
        <v>68661</v>
      </c>
      <c r="Z167" s="57">
        <v>68694</v>
      </c>
      <c r="AA167" s="57">
        <v>68693</v>
      </c>
      <c r="AB167" s="57">
        <v>68477</v>
      </c>
      <c r="AC167" s="57">
        <v>68332</v>
      </c>
      <c r="AD167" s="57">
        <v>67748</v>
      </c>
      <c r="AE167" s="57">
        <v>67348</v>
      </c>
      <c r="AF167" s="57">
        <v>66825</v>
      </c>
      <c r="AG167" s="57">
        <v>66404</v>
      </c>
      <c r="AH167" s="57">
        <v>65984</v>
      </c>
      <c r="AI167" s="57">
        <v>65385</v>
      </c>
      <c r="AJ167" s="57">
        <v>64842</v>
      </c>
      <c r="AK167" s="57">
        <v>64340</v>
      </c>
      <c r="AL167" s="57">
        <v>63851</v>
      </c>
      <c r="AM167" s="57">
        <v>63437</v>
      </c>
      <c r="AN167" s="57">
        <v>63238</v>
      </c>
      <c r="AO167" s="57">
        <v>62817</v>
      </c>
      <c r="AP167" s="58">
        <v>62372</v>
      </c>
      <c r="AQ167" s="58">
        <v>62179</v>
      </c>
      <c r="AR167" s="58">
        <v>61855</v>
      </c>
      <c r="AS167" s="58">
        <v>61421</v>
      </c>
      <c r="AT167" s="58">
        <v>61025</v>
      </c>
      <c r="AU167" s="58">
        <v>60557</v>
      </c>
      <c r="AV167" s="58">
        <v>60042</v>
      </c>
      <c r="AW167" s="58">
        <v>59329</v>
      </c>
      <c r="AX167" s="58">
        <v>67009</v>
      </c>
      <c r="AY167" s="58">
        <v>66111</v>
      </c>
      <c r="AZ167" s="58">
        <v>65225</v>
      </c>
      <c r="BA167" s="58">
        <v>64394</v>
      </c>
      <c r="BB167" s="58"/>
      <c r="BC167" s="58"/>
      <c r="BD167" s="58"/>
      <c r="BE167" s="58"/>
      <c r="BF167" s="58"/>
      <c r="BG167" s="58"/>
      <c r="BH167" s="58"/>
      <c r="BI167" s="61" t="s">
        <v>10</v>
      </c>
      <c r="BJ167" s="29"/>
      <c r="BK167" s="57">
        <v>184.26</v>
      </c>
      <c r="BL167" s="57">
        <v>184.26</v>
      </c>
      <c r="BM167" s="57">
        <v>19662</v>
      </c>
      <c r="BN167" s="30"/>
      <c r="BO167" s="57">
        <v>59884</v>
      </c>
      <c r="BP167" s="57">
        <v>28881</v>
      </c>
      <c r="BQ167" s="35">
        <f t="shared" si="49"/>
        <v>31003</v>
      </c>
      <c r="BR167" s="31"/>
      <c r="BS167" s="35">
        <f t="shared" si="50"/>
        <v>65578</v>
      </c>
      <c r="BT167" s="57">
        <v>31678</v>
      </c>
      <c r="BU167" s="57">
        <v>33900</v>
      </c>
      <c r="BV167" s="32"/>
      <c r="BW167" s="104">
        <f t="shared" si="51"/>
        <v>62999</v>
      </c>
      <c r="BX167" s="106">
        <v>30443</v>
      </c>
      <c r="BY167" s="106">
        <v>32556</v>
      </c>
      <c r="BZ167" s="106">
        <v>19439</v>
      </c>
      <c r="CA167" s="31"/>
      <c r="CB167" s="35">
        <f t="shared" si="52"/>
        <v>62897</v>
      </c>
      <c r="CC167" s="57">
        <v>30401</v>
      </c>
      <c r="CD167" s="57">
        <v>32496</v>
      </c>
      <c r="CE167" s="57">
        <v>62999</v>
      </c>
      <c r="CF167" s="33"/>
      <c r="CG167" s="60" t="s">
        <v>10</v>
      </c>
      <c r="CH167" s="104">
        <f t="shared" si="53"/>
        <v>61459</v>
      </c>
      <c r="CI167" s="106">
        <v>29641</v>
      </c>
      <c r="CJ167" s="106">
        <v>31818</v>
      </c>
      <c r="CK167" s="106">
        <v>20122</v>
      </c>
      <c r="CL167" s="31"/>
      <c r="CM167" s="35">
        <f t="shared" si="54"/>
        <v>61739</v>
      </c>
      <c r="CN167" s="58">
        <v>29855</v>
      </c>
      <c r="CO167" s="58">
        <v>31884</v>
      </c>
    </row>
    <row r="168" spans="2:93" ht="9.6" customHeight="1" x14ac:dyDescent="0.15">
      <c r="B168" s="120" t="s">
        <v>199</v>
      </c>
      <c r="C168" s="60" t="s">
        <v>30</v>
      </c>
      <c r="D168" s="57"/>
      <c r="E168" s="57">
        <v>15917</v>
      </c>
      <c r="F168" s="57">
        <v>15425</v>
      </c>
      <c r="G168" s="57">
        <v>15100</v>
      </c>
      <c r="H168" s="57">
        <v>14835</v>
      </c>
      <c r="I168" s="57"/>
      <c r="J168" s="57">
        <v>15225</v>
      </c>
      <c r="K168" s="57">
        <v>15160</v>
      </c>
      <c r="L168" s="57">
        <v>14942</v>
      </c>
      <c r="M168" s="54">
        <v>14854</v>
      </c>
      <c r="N168" s="57">
        <v>14648</v>
      </c>
      <c r="O168" s="57">
        <v>14985</v>
      </c>
      <c r="P168" s="57">
        <v>14971</v>
      </c>
      <c r="Q168" s="57">
        <v>14995</v>
      </c>
      <c r="R168" s="57">
        <v>14774</v>
      </c>
      <c r="S168" s="57">
        <v>14810</v>
      </c>
      <c r="T168" s="57">
        <v>14817</v>
      </c>
      <c r="U168" s="57">
        <v>14930</v>
      </c>
      <c r="V168" s="57">
        <v>14916</v>
      </c>
      <c r="W168" s="57">
        <v>14916</v>
      </c>
      <c r="X168" s="57">
        <v>14898</v>
      </c>
      <c r="Y168" s="57">
        <v>14836</v>
      </c>
      <c r="Z168" s="57">
        <v>14769</v>
      </c>
      <c r="AA168" s="57">
        <v>14736</v>
      </c>
      <c r="AB168" s="57">
        <v>14676</v>
      </c>
      <c r="AC168" s="57">
        <v>14722</v>
      </c>
      <c r="AD168" s="57">
        <v>14748</v>
      </c>
      <c r="AE168" s="57">
        <v>14748</v>
      </c>
      <c r="AF168" s="57">
        <v>14696</v>
      </c>
      <c r="AG168" s="57">
        <v>14624</v>
      </c>
      <c r="AH168" s="57">
        <v>14545</v>
      </c>
      <c r="AI168" s="57">
        <v>14451</v>
      </c>
      <c r="AJ168" s="57">
        <v>14393</v>
      </c>
      <c r="AK168" s="57">
        <v>14378</v>
      </c>
      <c r="AL168" s="57">
        <v>14417</v>
      </c>
      <c r="AM168" s="57">
        <v>14336</v>
      </c>
      <c r="AN168" s="57">
        <v>14294</v>
      </c>
      <c r="AO168" s="58">
        <v>14197</v>
      </c>
      <c r="AP168" s="58">
        <v>14178</v>
      </c>
      <c r="AQ168" s="58">
        <v>14178</v>
      </c>
      <c r="AR168" s="58">
        <v>14118</v>
      </c>
      <c r="AS168" s="58">
        <v>14088</v>
      </c>
      <c r="AT168" s="58">
        <v>14034</v>
      </c>
      <c r="AU168" s="58">
        <v>13924</v>
      </c>
      <c r="AV168" s="58"/>
      <c r="AW168" s="58"/>
      <c r="AX168" s="58"/>
      <c r="AY168" s="58"/>
      <c r="AZ168" s="58"/>
      <c r="BA168" s="58"/>
      <c r="BB168" s="58"/>
      <c r="BC168" s="58"/>
      <c r="BD168" s="58"/>
      <c r="BE168" s="58"/>
      <c r="BF168" s="58"/>
      <c r="BG168" s="58"/>
      <c r="BH168" s="58"/>
      <c r="BI168" s="61" t="s">
        <v>30</v>
      </c>
      <c r="BJ168" s="29"/>
      <c r="BK168" s="57">
        <v>61.44</v>
      </c>
      <c r="BL168" s="57">
        <v>61.44</v>
      </c>
      <c r="BM168" s="57">
        <v>3923</v>
      </c>
      <c r="BN168" s="30"/>
      <c r="BO168" s="57">
        <v>15063</v>
      </c>
      <c r="BP168" s="97">
        <v>7027</v>
      </c>
      <c r="BQ168" s="97">
        <f t="shared" si="49"/>
        <v>8036</v>
      </c>
      <c r="BR168" s="31"/>
      <c r="BS168" s="35">
        <f t="shared" si="50"/>
        <v>14189</v>
      </c>
      <c r="BT168" s="58">
        <v>6853</v>
      </c>
      <c r="BU168" s="57">
        <v>7336</v>
      </c>
      <c r="BV168" s="32"/>
      <c r="BW168" s="104">
        <f t="shared" si="51"/>
        <v>14218</v>
      </c>
      <c r="BX168" s="106">
        <v>6939</v>
      </c>
      <c r="BY168" s="106">
        <v>7279</v>
      </c>
      <c r="BZ168" s="106">
        <v>3910</v>
      </c>
      <c r="CA168" s="31"/>
      <c r="CB168" s="35">
        <f t="shared" si="52"/>
        <v>14173</v>
      </c>
      <c r="CC168" s="58">
        <v>6913</v>
      </c>
      <c r="CD168" s="58">
        <v>7260</v>
      </c>
      <c r="CE168" s="58">
        <v>14218</v>
      </c>
      <c r="CF168" s="33"/>
      <c r="CG168" s="60" t="s">
        <v>30</v>
      </c>
      <c r="CH168" s="104">
        <f t="shared" si="53"/>
        <v>13929</v>
      </c>
      <c r="CI168" s="106">
        <v>6804</v>
      </c>
      <c r="CJ168" s="106">
        <v>7125</v>
      </c>
      <c r="CK168" s="106">
        <v>4019</v>
      </c>
      <c r="CL168" s="31"/>
      <c r="CM168" s="35">
        <f t="shared" si="54"/>
        <v>14040</v>
      </c>
      <c r="CN168" s="58">
        <v>6847</v>
      </c>
      <c r="CO168" s="58">
        <v>7193</v>
      </c>
    </row>
    <row r="169" spans="2:93" ht="9.6" customHeight="1" x14ac:dyDescent="0.15">
      <c r="B169" s="120" t="s">
        <v>200</v>
      </c>
      <c r="C169" s="60" t="s">
        <v>31</v>
      </c>
      <c r="D169" s="57"/>
      <c r="E169" s="57">
        <v>11786</v>
      </c>
      <c r="F169" s="57">
        <v>11650</v>
      </c>
      <c r="G169" s="57">
        <v>11328</v>
      </c>
      <c r="H169" s="57">
        <v>11100</v>
      </c>
      <c r="I169" s="57"/>
      <c r="J169" s="57">
        <v>10781</v>
      </c>
      <c r="K169" s="57">
        <v>10580</v>
      </c>
      <c r="L169" s="57">
        <v>10434</v>
      </c>
      <c r="M169" s="54">
        <v>10147</v>
      </c>
      <c r="N169" s="57">
        <v>10109</v>
      </c>
      <c r="O169" s="57">
        <v>10006</v>
      </c>
      <c r="P169" s="57">
        <v>9882</v>
      </c>
      <c r="Q169" s="57">
        <v>9943</v>
      </c>
      <c r="R169" s="57">
        <v>9687</v>
      </c>
      <c r="S169" s="57">
        <v>9668</v>
      </c>
      <c r="T169" s="57">
        <v>9689</v>
      </c>
      <c r="U169" s="57">
        <v>9651</v>
      </c>
      <c r="V169" s="57">
        <v>9573</v>
      </c>
      <c r="W169" s="57">
        <v>9601</v>
      </c>
      <c r="X169" s="57">
        <v>9523</v>
      </c>
      <c r="Y169" s="57">
        <v>9489</v>
      </c>
      <c r="Z169" s="57">
        <v>9482</v>
      </c>
      <c r="AA169" s="57">
        <v>9440</v>
      </c>
      <c r="AB169" s="57">
        <v>9429</v>
      </c>
      <c r="AC169" s="57">
        <v>9376</v>
      </c>
      <c r="AD169" s="57">
        <v>9345</v>
      </c>
      <c r="AE169" s="57">
        <v>9322</v>
      </c>
      <c r="AF169" s="57">
        <v>9304</v>
      </c>
      <c r="AG169" s="57">
        <v>9254</v>
      </c>
      <c r="AH169" s="57">
        <v>9216</v>
      </c>
      <c r="AI169" s="57">
        <v>9149</v>
      </c>
      <c r="AJ169" s="57">
        <v>9041</v>
      </c>
      <c r="AK169" s="57">
        <v>8969</v>
      </c>
      <c r="AL169" s="57">
        <v>8872</v>
      </c>
      <c r="AM169" s="57">
        <v>8783</v>
      </c>
      <c r="AN169" s="57">
        <v>8744</v>
      </c>
      <c r="AO169" s="58">
        <v>8667</v>
      </c>
      <c r="AP169" s="58">
        <v>8551</v>
      </c>
      <c r="AQ169" s="58">
        <v>8499</v>
      </c>
      <c r="AR169" s="58">
        <v>8362</v>
      </c>
      <c r="AS169" s="58">
        <v>8302</v>
      </c>
      <c r="AT169" s="58">
        <v>8204</v>
      </c>
      <c r="AU169" s="58">
        <v>8119</v>
      </c>
      <c r="AV169" s="58"/>
      <c r="AW169" s="58"/>
      <c r="AX169" s="58"/>
      <c r="AY169" s="58"/>
      <c r="AZ169" s="58"/>
      <c r="BA169" s="58"/>
      <c r="BB169" s="58"/>
      <c r="BC169" s="58"/>
      <c r="BD169" s="58"/>
      <c r="BE169" s="58"/>
      <c r="BF169" s="58"/>
      <c r="BG169" s="58"/>
      <c r="BH169" s="58"/>
      <c r="BI169" s="61" t="s">
        <v>31</v>
      </c>
      <c r="BJ169" s="29"/>
      <c r="BK169" s="57">
        <v>221.61</v>
      </c>
      <c r="BL169" s="57">
        <v>221.61</v>
      </c>
      <c r="BM169" s="57">
        <v>2070</v>
      </c>
      <c r="BN169" s="30"/>
      <c r="BO169" s="57">
        <v>10457</v>
      </c>
      <c r="BP169" s="97">
        <v>5044</v>
      </c>
      <c r="BQ169" s="97">
        <f t="shared" si="49"/>
        <v>5413</v>
      </c>
      <c r="BR169" s="31"/>
      <c r="BS169" s="35">
        <f t="shared" si="50"/>
        <v>8974</v>
      </c>
      <c r="BT169" s="58">
        <v>4389</v>
      </c>
      <c r="BU169" s="57">
        <v>4585</v>
      </c>
      <c r="BV169" s="32"/>
      <c r="BW169" s="104">
        <f t="shared" si="51"/>
        <v>8525</v>
      </c>
      <c r="BX169" s="106">
        <v>4168</v>
      </c>
      <c r="BY169" s="106">
        <v>4357</v>
      </c>
      <c r="BZ169" s="106">
        <v>2040</v>
      </c>
      <c r="CA169" s="31"/>
      <c r="CB169" s="35">
        <f t="shared" si="52"/>
        <v>8519</v>
      </c>
      <c r="CC169" s="58">
        <v>4166</v>
      </c>
      <c r="CD169" s="58">
        <v>4353</v>
      </c>
      <c r="CE169" s="58">
        <v>8525</v>
      </c>
      <c r="CF169" s="33"/>
      <c r="CG169" s="60" t="s">
        <v>31</v>
      </c>
      <c r="CH169" s="104">
        <f t="shared" si="53"/>
        <v>8092</v>
      </c>
      <c r="CI169" s="106">
        <v>3942</v>
      </c>
      <c r="CJ169" s="106">
        <v>4150</v>
      </c>
      <c r="CK169" s="106">
        <v>2026</v>
      </c>
      <c r="CL169" s="31"/>
      <c r="CM169" s="35">
        <f t="shared" si="54"/>
        <v>8222</v>
      </c>
      <c r="CN169" s="58">
        <v>4015</v>
      </c>
      <c r="CO169" s="58">
        <v>4207</v>
      </c>
    </row>
    <row r="170" spans="2:93" ht="9.6" customHeight="1" x14ac:dyDescent="0.15">
      <c r="B170" s="120" t="s">
        <v>201</v>
      </c>
      <c r="C170" s="60" t="s">
        <v>32</v>
      </c>
      <c r="D170" s="57"/>
      <c r="E170" s="57">
        <v>9402</v>
      </c>
      <c r="F170" s="57">
        <v>9174</v>
      </c>
      <c r="G170" s="57">
        <v>8920</v>
      </c>
      <c r="H170" s="57">
        <v>8664</v>
      </c>
      <c r="I170" s="57"/>
      <c r="J170" s="57">
        <v>8671</v>
      </c>
      <c r="K170" s="57">
        <v>8486</v>
      </c>
      <c r="L170" s="57">
        <v>8237</v>
      </c>
      <c r="M170" s="54">
        <v>8088</v>
      </c>
      <c r="N170" s="57">
        <v>7862</v>
      </c>
      <c r="O170" s="57">
        <v>7718</v>
      </c>
      <c r="P170" s="57">
        <v>7537</v>
      </c>
      <c r="Q170" s="57">
        <v>7669</v>
      </c>
      <c r="R170" s="57">
        <v>7428</v>
      </c>
      <c r="S170" s="57">
        <v>7378</v>
      </c>
      <c r="T170" s="57">
        <v>7299</v>
      </c>
      <c r="U170" s="57">
        <v>7251</v>
      </c>
      <c r="V170" s="57">
        <v>7262</v>
      </c>
      <c r="W170" s="57">
        <v>7289</v>
      </c>
      <c r="X170" s="57">
        <v>7304</v>
      </c>
      <c r="Y170" s="57">
        <v>7273</v>
      </c>
      <c r="Z170" s="57">
        <v>7238</v>
      </c>
      <c r="AA170" s="57">
        <v>7240</v>
      </c>
      <c r="AB170" s="57">
        <v>7222</v>
      </c>
      <c r="AC170" s="57">
        <v>7261</v>
      </c>
      <c r="AD170" s="57">
        <v>7243</v>
      </c>
      <c r="AE170" s="57">
        <v>7242</v>
      </c>
      <c r="AF170" s="57">
        <v>7246</v>
      </c>
      <c r="AG170" s="57">
        <v>7198</v>
      </c>
      <c r="AH170" s="57">
        <v>7156</v>
      </c>
      <c r="AI170" s="57">
        <v>7153</v>
      </c>
      <c r="AJ170" s="57">
        <v>7104</v>
      </c>
      <c r="AK170" s="57">
        <v>7053</v>
      </c>
      <c r="AL170" s="57">
        <v>6979</v>
      </c>
      <c r="AM170" s="57">
        <v>6909</v>
      </c>
      <c r="AN170" s="57">
        <v>6829</v>
      </c>
      <c r="AO170" s="58">
        <v>6755</v>
      </c>
      <c r="AP170" s="58">
        <v>6652</v>
      </c>
      <c r="AQ170" s="58">
        <v>6542</v>
      </c>
      <c r="AR170" s="58">
        <v>6469</v>
      </c>
      <c r="AS170" s="58">
        <v>6372</v>
      </c>
      <c r="AT170" s="58">
        <v>6302</v>
      </c>
      <c r="AU170" s="58">
        <v>6246</v>
      </c>
      <c r="AV170" s="58"/>
      <c r="AW170" s="58"/>
      <c r="AX170" s="58"/>
      <c r="AY170" s="58"/>
      <c r="AZ170" s="58"/>
      <c r="BA170" s="58"/>
      <c r="BB170" s="58"/>
      <c r="BC170" s="58"/>
      <c r="BD170" s="58"/>
      <c r="BE170" s="58"/>
      <c r="BF170" s="58"/>
      <c r="BG170" s="58"/>
      <c r="BH170" s="58"/>
      <c r="BI170" s="61" t="s">
        <v>32</v>
      </c>
      <c r="BJ170" s="29"/>
      <c r="BK170" s="57">
        <v>177.77</v>
      </c>
      <c r="BL170" s="57">
        <v>177.77</v>
      </c>
      <c r="BM170" s="57">
        <v>1593</v>
      </c>
      <c r="BN170" s="30"/>
      <c r="BO170" s="57">
        <v>8167</v>
      </c>
      <c r="BP170" s="97">
        <v>3899</v>
      </c>
      <c r="BQ170" s="97">
        <f t="shared" si="49"/>
        <v>4268</v>
      </c>
      <c r="BR170" s="31"/>
      <c r="BS170" s="35">
        <f t="shared" si="50"/>
        <v>7021</v>
      </c>
      <c r="BT170" s="58">
        <v>3420</v>
      </c>
      <c r="BU170" s="57">
        <v>3601</v>
      </c>
      <c r="BV170" s="32"/>
      <c r="BW170" s="104">
        <f t="shared" si="51"/>
        <v>6723</v>
      </c>
      <c r="BX170" s="106">
        <v>3259</v>
      </c>
      <c r="BY170" s="106">
        <v>3464</v>
      </c>
      <c r="BZ170" s="106">
        <v>1568</v>
      </c>
      <c r="CA170" s="31"/>
      <c r="CB170" s="35">
        <f t="shared" si="52"/>
        <v>6718</v>
      </c>
      <c r="CC170" s="58">
        <v>3258</v>
      </c>
      <c r="CD170" s="58">
        <v>3460</v>
      </c>
      <c r="CE170" s="58">
        <v>6723</v>
      </c>
      <c r="CF170" s="33"/>
      <c r="CG170" s="60" t="s">
        <v>32</v>
      </c>
      <c r="CH170" s="104">
        <f t="shared" si="53"/>
        <v>6309</v>
      </c>
      <c r="CI170" s="106">
        <v>3086</v>
      </c>
      <c r="CJ170" s="106">
        <v>3223</v>
      </c>
      <c r="CK170" s="106">
        <v>1624</v>
      </c>
      <c r="CL170" s="31"/>
      <c r="CM170" s="35">
        <f t="shared" si="54"/>
        <v>6389</v>
      </c>
      <c r="CN170" s="58">
        <v>3092</v>
      </c>
      <c r="CO170" s="58">
        <v>3297</v>
      </c>
    </row>
    <row r="171" spans="2:93" ht="9.6" customHeight="1" x14ac:dyDescent="0.15">
      <c r="B171" s="120" t="s">
        <v>202</v>
      </c>
      <c r="C171" s="60" t="s">
        <v>34</v>
      </c>
      <c r="D171" s="57"/>
      <c r="E171" s="57">
        <v>8533</v>
      </c>
      <c r="F171" s="57">
        <v>7966</v>
      </c>
      <c r="G171" s="57">
        <v>7920</v>
      </c>
      <c r="H171" s="57">
        <v>7611</v>
      </c>
      <c r="I171" s="57"/>
      <c r="J171" s="57">
        <v>8326</v>
      </c>
      <c r="K171" s="57">
        <v>8012</v>
      </c>
      <c r="L171" s="57">
        <v>7894</v>
      </c>
      <c r="M171" s="54">
        <v>7844</v>
      </c>
      <c r="N171" s="57">
        <v>7750</v>
      </c>
      <c r="O171" s="57">
        <v>7507</v>
      </c>
      <c r="P171" s="57">
        <v>7474</v>
      </c>
      <c r="Q171" s="57">
        <v>7519</v>
      </c>
      <c r="R171" s="57">
        <v>7337</v>
      </c>
      <c r="S171" s="57">
        <v>7370</v>
      </c>
      <c r="T171" s="57">
        <v>7390</v>
      </c>
      <c r="U171" s="57">
        <v>7365</v>
      </c>
      <c r="V171" s="57">
        <v>7402</v>
      </c>
      <c r="W171" s="57">
        <v>7408</v>
      </c>
      <c r="X171" s="57">
        <v>7468</v>
      </c>
      <c r="Y171" s="57">
        <v>7486</v>
      </c>
      <c r="Z171" s="57">
        <v>7447</v>
      </c>
      <c r="AA171" s="57">
        <v>7423</v>
      </c>
      <c r="AB171" s="57">
        <v>7403</v>
      </c>
      <c r="AC171" s="57">
        <v>7430</v>
      </c>
      <c r="AD171" s="57">
        <v>7377</v>
      </c>
      <c r="AE171" s="57">
        <v>7368</v>
      </c>
      <c r="AF171" s="57">
        <v>7326</v>
      </c>
      <c r="AG171" s="57">
        <v>7316</v>
      </c>
      <c r="AH171" s="57">
        <v>7258</v>
      </c>
      <c r="AI171" s="57">
        <v>7205</v>
      </c>
      <c r="AJ171" s="57">
        <v>7176</v>
      </c>
      <c r="AK171" s="57">
        <v>7127</v>
      </c>
      <c r="AL171" s="57">
        <v>7105</v>
      </c>
      <c r="AM171" s="57">
        <v>7078</v>
      </c>
      <c r="AN171" s="57">
        <v>6997</v>
      </c>
      <c r="AO171" s="58">
        <v>7010</v>
      </c>
      <c r="AP171" s="58">
        <v>7056</v>
      </c>
      <c r="AQ171" s="58">
        <v>7188</v>
      </c>
      <c r="AR171" s="58">
        <v>7228</v>
      </c>
      <c r="AS171" s="58">
        <v>7238</v>
      </c>
      <c r="AT171" s="58">
        <v>7205</v>
      </c>
      <c r="AU171" s="58">
        <v>7150</v>
      </c>
      <c r="AV171" s="58">
        <v>7122</v>
      </c>
      <c r="AW171" s="58">
        <v>7098</v>
      </c>
      <c r="AX171" s="58"/>
      <c r="AY171" s="58"/>
      <c r="AZ171" s="58"/>
      <c r="BA171" s="58"/>
      <c r="BB171" s="58"/>
      <c r="BC171" s="58"/>
      <c r="BD171" s="58"/>
      <c r="BE171" s="58"/>
      <c r="BF171" s="58"/>
      <c r="BG171" s="58"/>
      <c r="BH171" s="58"/>
      <c r="BI171" s="61" t="s">
        <v>34</v>
      </c>
      <c r="BJ171" s="29"/>
      <c r="BK171" s="57">
        <v>30.1</v>
      </c>
      <c r="BL171" s="57">
        <v>30.1</v>
      </c>
      <c r="BM171" s="57">
        <v>1835</v>
      </c>
      <c r="BN171" s="30"/>
      <c r="BO171" s="57">
        <v>7880</v>
      </c>
      <c r="BP171" s="97">
        <v>3748</v>
      </c>
      <c r="BQ171" s="97">
        <f t="shared" si="49"/>
        <v>4132</v>
      </c>
      <c r="BR171" s="31"/>
      <c r="BS171" s="35">
        <f t="shared" si="50"/>
        <v>7079</v>
      </c>
      <c r="BT171" s="58">
        <v>3442</v>
      </c>
      <c r="BU171" s="57">
        <v>3637</v>
      </c>
      <c r="BV171" s="32"/>
      <c r="BW171" s="104">
        <f t="shared" si="51"/>
        <v>6908</v>
      </c>
      <c r="BX171" s="106">
        <v>3345</v>
      </c>
      <c r="BY171" s="106">
        <v>3563</v>
      </c>
      <c r="BZ171" s="106">
        <v>1803</v>
      </c>
      <c r="CA171" s="31"/>
      <c r="CB171" s="35">
        <f t="shared" si="52"/>
        <v>6907</v>
      </c>
      <c r="CC171" s="58">
        <v>3344</v>
      </c>
      <c r="CD171" s="58">
        <v>3563</v>
      </c>
      <c r="CE171" s="58">
        <v>6908</v>
      </c>
      <c r="CF171" s="33"/>
      <c r="CG171" s="60" t="s">
        <v>34</v>
      </c>
      <c r="CH171" s="104">
        <f t="shared" si="53"/>
        <v>7072</v>
      </c>
      <c r="CI171" s="106">
        <v>3420</v>
      </c>
      <c r="CJ171" s="106">
        <v>3652</v>
      </c>
      <c r="CK171" s="106">
        <v>1972</v>
      </c>
      <c r="CL171" s="31"/>
      <c r="CM171" s="35">
        <f t="shared" si="54"/>
        <v>7064</v>
      </c>
      <c r="CN171" s="58">
        <v>3418</v>
      </c>
      <c r="CO171" s="58">
        <v>3646</v>
      </c>
    </row>
    <row r="172" spans="2:93" ht="9.6" customHeight="1" x14ac:dyDescent="0.15">
      <c r="B172" s="120" t="s">
        <v>203</v>
      </c>
      <c r="C172" s="60" t="s">
        <v>35</v>
      </c>
      <c r="D172" s="57"/>
      <c r="E172" s="57">
        <v>8798</v>
      </c>
      <c r="F172" s="57">
        <v>8459</v>
      </c>
      <c r="G172" s="57">
        <v>7942</v>
      </c>
      <c r="H172" s="57">
        <v>7831</v>
      </c>
      <c r="I172" s="57"/>
      <c r="J172" s="57">
        <v>8244</v>
      </c>
      <c r="K172" s="57">
        <v>8052</v>
      </c>
      <c r="L172" s="57">
        <v>7854</v>
      </c>
      <c r="M172" s="54">
        <v>7776</v>
      </c>
      <c r="N172" s="57">
        <v>7590</v>
      </c>
      <c r="O172" s="57">
        <v>7485</v>
      </c>
      <c r="P172" s="57">
        <v>7377</v>
      </c>
      <c r="Q172" s="57">
        <v>7462</v>
      </c>
      <c r="R172" s="57">
        <v>7457</v>
      </c>
      <c r="S172" s="57">
        <v>7747</v>
      </c>
      <c r="T172" s="57">
        <v>7898</v>
      </c>
      <c r="U172" s="57">
        <v>8068</v>
      </c>
      <c r="V172" s="57">
        <v>8295</v>
      </c>
      <c r="W172" s="57">
        <v>8494</v>
      </c>
      <c r="X172" s="57">
        <v>8571</v>
      </c>
      <c r="Y172" s="57">
        <v>8591</v>
      </c>
      <c r="Z172" s="57">
        <v>8607</v>
      </c>
      <c r="AA172" s="57">
        <v>8673</v>
      </c>
      <c r="AB172" s="57">
        <v>8683</v>
      </c>
      <c r="AC172" s="57">
        <v>8786</v>
      </c>
      <c r="AD172" s="57">
        <v>8755</v>
      </c>
      <c r="AE172" s="57">
        <v>8799</v>
      </c>
      <c r="AF172" s="57">
        <v>8785</v>
      </c>
      <c r="AG172" s="57">
        <v>8824</v>
      </c>
      <c r="AH172" s="57">
        <v>8764</v>
      </c>
      <c r="AI172" s="57">
        <v>8839</v>
      </c>
      <c r="AJ172" s="57">
        <v>8851</v>
      </c>
      <c r="AK172" s="57">
        <v>8833</v>
      </c>
      <c r="AL172" s="57">
        <v>8803</v>
      </c>
      <c r="AM172" s="57">
        <v>8782</v>
      </c>
      <c r="AN172" s="57">
        <v>8748</v>
      </c>
      <c r="AO172" s="58">
        <v>8746</v>
      </c>
      <c r="AP172" s="58">
        <v>8695</v>
      </c>
      <c r="AQ172" s="58">
        <v>8703</v>
      </c>
      <c r="AR172" s="58">
        <v>8677</v>
      </c>
      <c r="AS172" s="58">
        <v>8650</v>
      </c>
      <c r="AT172" s="58">
        <v>8630</v>
      </c>
      <c r="AU172" s="58">
        <v>8584</v>
      </c>
      <c r="AV172" s="58">
        <v>8581</v>
      </c>
      <c r="AW172" s="58">
        <v>8541</v>
      </c>
      <c r="AX172" s="58"/>
      <c r="AY172" s="58"/>
      <c r="AZ172" s="58"/>
      <c r="BA172" s="58"/>
      <c r="BB172" s="58"/>
      <c r="BC172" s="58"/>
      <c r="BD172" s="58"/>
      <c r="BE172" s="58"/>
      <c r="BF172" s="58"/>
      <c r="BG172" s="58"/>
      <c r="BH172" s="58"/>
      <c r="BI172" s="61" t="s">
        <v>35</v>
      </c>
      <c r="BJ172" s="29"/>
      <c r="BK172" s="57">
        <v>44.63</v>
      </c>
      <c r="BL172" s="57">
        <v>44.63</v>
      </c>
      <c r="BM172" s="57">
        <v>2207</v>
      </c>
      <c r="BN172" s="30"/>
      <c r="BO172" s="57">
        <v>7976</v>
      </c>
      <c r="BP172" s="97">
        <v>3887</v>
      </c>
      <c r="BQ172" s="97">
        <f t="shared" si="49"/>
        <v>4089</v>
      </c>
      <c r="BR172" s="31"/>
      <c r="BS172" s="35">
        <f t="shared" si="50"/>
        <v>8618</v>
      </c>
      <c r="BT172" s="58">
        <v>4266</v>
      </c>
      <c r="BU172" s="57">
        <v>4352</v>
      </c>
      <c r="BV172" s="32"/>
      <c r="BW172" s="104">
        <f t="shared" si="51"/>
        <v>8589</v>
      </c>
      <c r="BX172" s="106">
        <v>4265</v>
      </c>
      <c r="BY172" s="106">
        <v>4324</v>
      </c>
      <c r="BZ172" s="106">
        <v>2191</v>
      </c>
      <c r="CA172" s="31"/>
      <c r="CB172" s="35">
        <f t="shared" si="52"/>
        <v>8584</v>
      </c>
      <c r="CC172" s="58">
        <v>4263</v>
      </c>
      <c r="CD172" s="58">
        <v>4321</v>
      </c>
      <c r="CE172" s="58">
        <v>8589</v>
      </c>
      <c r="CF172" s="33"/>
      <c r="CG172" s="60" t="s">
        <v>35</v>
      </c>
      <c r="CH172" s="104">
        <f t="shared" si="53"/>
        <v>8412</v>
      </c>
      <c r="CI172" s="106">
        <v>4151</v>
      </c>
      <c r="CJ172" s="106">
        <v>4261</v>
      </c>
      <c r="CK172" s="106">
        <v>2342</v>
      </c>
      <c r="CL172" s="31"/>
      <c r="CM172" s="35">
        <f t="shared" si="54"/>
        <v>8473</v>
      </c>
      <c r="CN172" s="58">
        <v>4180</v>
      </c>
      <c r="CO172" s="58">
        <v>4293</v>
      </c>
    </row>
    <row r="173" spans="2:93" ht="9.6" customHeight="1" x14ac:dyDescent="0.15">
      <c r="B173" s="120" t="s">
        <v>204</v>
      </c>
      <c r="C173" s="60" t="s">
        <v>36</v>
      </c>
      <c r="D173" s="57"/>
      <c r="E173" s="57">
        <v>13100</v>
      </c>
      <c r="F173" s="57">
        <v>12945</v>
      </c>
      <c r="G173" s="57">
        <v>12974</v>
      </c>
      <c r="H173" s="57">
        <v>12871</v>
      </c>
      <c r="I173" s="57"/>
      <c r="J173" s="57">
        <v>12812</v>
      </c>
      <c r="K173" s="57">
        <v>12666</v>
      </c>
      <c r="L173" s="57">
        <v>12606</v>
      </c>
      <c r="M173" s="54">
        <v>12358</v>
      </c>
      <c r="N173" s="57">
        <v>12286</v>
      </c>
      <c r="O173" s="57">
        <v>12331</v>
      </c>
      <c r="P173" s="57">
        <v>12306</v>
      </c>
      <c r="Q173" s="57">
        <v>12337</v>
      </c>
      <c r="R173" s="57">
        <v>12452</v>
      </c>
      <c r="S173" s="57">
        <v>12836</v>
      </c>
      <c r="T173" s="57">
        <v>13166</v>
      </c>
      <c r="U173" s="57">
        <v>13371</v>
      </c>
      <c r="V173" s="57">
        <v>13638</v>
      </c>
      <c r="W173" s="57">
        <v>13771</v>
      </c>
      <c r="X173" s="57">
        <v>13897</v>
      </c>
      <c r="Y173" s="57">
        <v>14054</v>
      </c>
      <c r="Z173" s="57">
        <v>14142</v>
      </c>
      <c r="AA173" s="57">
        <v>14176</v>
      </c>
      <c r="AB173" s="57">
        <v>14125</v>
      </c>
      <c r="AC173" s="57">
        <v>14103</v>
      </c>
      <c r="AD173" s="57">
        <v>14129</v>
      </c>
      <c r="AE173" s="57">
        <v>14232</v>
      </c>
      <c r="AF173" s="57">
        <v>14286</v>
      </c>
      <c r="AG173" s="57">
        <v>14314</v>
      </c>
      <c r="AH173" s="57">
        <v>14269</v>
      </c>
      <c r="AI173" s="57">
        <v>14048</v>
      </c>
      <c r="AJ173" s="57">
        <v>14091</v>
      </c>
      <c r="AK173" s="57">
        <v>14117</v>
      </c>
      <c r="AL173" s="57">
        <v>14225</v>
      </c>
      <c r="AM173" s="57">
        <v>14346</v>
      </c>
      <c r="AN173" s="57">
        <v>14215</v>
      </c>
      <c r="AO173" s="58">
        <v>14193</v>
      </c>
      <c r="AP173" s="58">
        <v>14214</v>
      </c>
      <c r="AQ173" s="58">
        <v>14197</v>
      </c>
      <c r="AR173" s="58">
        <v>14181</v>
      </c>
      <c r="AS173" s="58">
        <v>14151</v>
      </c>
      <c r="AT173" s="58">
        <v>14075</v>
      </c>
      <c r="AU173" s="58">
        <v>13941</v>
      </c>
      <c r="AV173" s="58">
        <v>13856</v>
      </c>
      <c r="AW173" s="58">
        <v>13778</v>
      </c>
      <c r="AX173" s="58"/>
      <c r="AY173" s="58"/>
      <c r="AZ173" s="58"/>
      <c r="BA173" s="58"/>
      <c r="BB173" s="58"/>
      <c r="BC173" s="58"/>
      <c r="BD173" s="58"/>
      <c r="BE173" s="58"/>
      <c r="BF173" s="58"/>
      <c r="BG173" s="58"/>
      <c r="BH173" s="58"/>
      <c r="BI173" s="61" t="s">
        <v>36</v>
      </c>
      <c r="BJ173" s="29"/>
      <c r="BK173" s="57">
        <v>54.05</v>
      </c>
      <c r="BL173" s="57">
        <v>54.05</v>
      </c>
      <c r="BM173" s="57">
        <v>3910</v>
      </c>
      <c r="BN173" s="30"/>
      <c r="BO173" s="57">
        <v>12398</v>
      </c>
      <c r="BP173" s="97">
        <v>6018</v>
      </c>
      <c r="BQ173" s="97">
        <f t="shared" si="49"/>
        <v>6380</v>
      </c>
      <c r="BR173" s="31"/>
      <c r="BS173" s="35">
        <f t="shared" si="50"/>
        <v>14186</v>
      </c>
      <c r="BT173" s="58">
        <v>6827</v>
      </c>
      <c r="BU173" s="57">
        <v>7359</v>
      </c>
      <c r="BV173" s="32"/>
      <c r="BW173" s="104">
        <f t="shared" si="51"/>
        <v>14206</v>
      </c>
      <c r="BX173" s="106">
        <v>6837</v>
      </c>
      <c r="BY173" s="106">
        <v>7369</v>
      </c>
      <c r="BZ173" s="106">
        <v>3706</v>
      </c>
      <c r="CA173" s="31"/>
      <c r="CB173" s="35">
        <f t="shared" si="52"/>
        <v>14188</v>
      </c>
      <c r="CC173" s="58">
        <v>6833</v>
      </c>
      <c r="CD173" s="58">
        <v>7355</v>
      </c>
      <c r="CE173" s="58">
        <v>14206</v>
      </c>
      <c r="CF173" s="33"/>
      <c r="CG173" s="60" t="s">
        <v>36</v>
      </c>
      <c r="CH173" s="104">
        <f t="shared" si="53"/>
        <v>14057</v>
      </c>
      <c r="CI173" s="106">
        <v>6751</v>
      </c>
      <c r="CJ173" s="106">
        <v>7306</v>
      </c>
      <c r="CK173" s="106">
        <v>3926</v>
      </c>
      <c r="CL173" s="31"/>
      <c r="CM173" s="35">
        <f t="shared" si="54"/>
        <v>14119</v>
      </c>
      <c r="CN173" s="58">
        <v>6798</v>
      </c>
      <c r="CO173" s="58">
        <v>7321</v>
      </c>
    </row>
    <row r="174" spans="2:93" ht="9.6" customHeight="1" x14ac:dyDescent="0.15">
      <c r="B174" s="120" t="s">
        <v>205</v>
      </c>
      <c r="C174" s="60" t="s">
        <v>37</v>
      </c>
      <c r="D174" s="57"/>
      <c r="E174" s="57">
        <v>20608</v>
      </c>
      <c r="F174" s="57">
        <v>20339</v>
      </c>
      <c r="G174" s="57">
        <v>19522</v>
      </c>
      <c r="H174" s="57">
        <v>18780</v>
      </c>
      <c r="I174" s="57"/>
      <c r="J174" s="57">
        <v>20311</v>
      </c>
      <c r="K174" s="57">
        <v>20003</v>
      </c>
      <c r="L174" s="57">
        <v>19500</v>
      </c>
      <c r="M174" s="54">
        <v>19060</v>
      </c>
      <c r="N174" s="57">
        <v>18510</v>
      </c>
      <c r="O174" s="57">
        <v>18201</v>
      </c>
      <c r="P174" s="57">
        <v>17801</v>
      </c>
      <c r="Q174" s="57">
        <v>18083</v>
      </c>
      <c r="R174" s="57">
        <v>17429</v>
      </c>
      <c r="S174" s="57">
        <v>17225</v>
      </c>
      <c r="T174" s="57">
        <v>17124</v>
      </c>
      <c r="U174" s="57">
        <v>17056</v>
      </c>
      <c r="V174" s="57">
        <v>17113</v>
      </c>
      <c r="W174" s="57">
        <v>17005</v>
      </c>
      <c r="X174" s="57">
        <v>16996</v>
      </c>
      <c r="Y174" s="57">
        <v>16947</v>
      </c>
      <c r="Z174" s="57">
        <v>16781</v>
      </c>
      <c r="AA174" s="57">
        <v>16721</v>
      </c>
      <c r="AB174" s="57">
        <v>16659</v>
      </c>
      <c r="AC174" s="57">
        <v>16596</v>
      </c>
      <c r="AD174" s="57">
        <v>16502</v>
      </c>
      <c r="AE174" s="57">
        <v>16430</v>
      </c>
      <c r="AF174" s="57">
        <v>16336</v>
      </c>
      <c r="AG174" s="57">
        <v>16339</v>
      </c>
      <c r="AH174" s="57">
        <v>16220</v>
      </c>
      <c r="AI174" s="57">
        <v>16042</v>
      </c>
      <c r="AJ174" s="57">
        <v>15916</v>
      </c>
      <c r="AK174" s="57">
        <v>15729</v>
      </c>
      <c r="AL174" s="57">
        <v>15540</v>
      </c>
      <c r="AM174" s="57">
        <v>15481</v>
      </c>
      <c r="AN174" s="57">
        <v>15338</v>
      </c>
      <c r="AO174" s="58">
        <v>15073</v>
      </c>
      <c r="AP174" s="58">
        <v>14935</v>
      </c>
      <c r="AQ174" s="58">
        <v>14842</v>
      </c>
      <c r="AR174" s="58">
        <v>14692</v>
      </c>
      <c r="AS174" s="58">
        <v>14534</v>
      </c>
      <c r="AT174" s="58">
        <v>14342</v>
      </c>
      <c r="AU174" s="58">
        <v>14175</v>
      </c>
      <c r="AV174" s="58">
        <v>13941</v>
      </c>
      <c r="AW174" s="58">
        <v>13772</v>
      </c>
      <c r="AX174" s="58"/>
      <c r="AY174" s="58"/>
      <c r="AZ174" s="58"/>
      <c r="BA174" s="58"/>
      <c r="BB174" s="58"/>
      <c r="BC174" s="58"/>
      <c r="BD174" s="58"/>
      <c r="BE174" s="58"/>
      <c r="BF174" s="58"/>
      <c r="BG174" s="58"/>
      <c r="BH174" s="58"/>
      <c r="BI174" s="61" t="s">
        <v>37</v>
      </c>
      <c r="BJ174" s="29"/>
      <c r="BK174" s="57">
        <v>140.69999999999999</v>
      </c>
      <c r="BL174" s="57">
        <v>140.69999999999999</v>
      </c>
      <c r="BM174" s="57">
        <v>4269</v>
      </c>
      <c r="BN174" s="30"/>
      <c r="BO174" s="57">
        <v>19092</v>
      </c>
      <c r="BP174" s="97">
        <v>8908</v>
      </c>
      <c r="BQ174" s="97">
        <f t="shared" si="49"/>
        <v>10184</v>
      </c>
      <c r="BR174" s="31"/>
      <c r="BS174" s="35">
        <f t="shared" si="50"/>
        <v>15799</v>
      </c>
      <c r="BT174" s="58">
        <v>7630</v>
      </c>
      <c r="BU174" s="57">
        <v>8169</v>
      </c>
      <c r="BV174" s="32"/>
      <c r="BW174" s="104">
        <f t="shared" si="51"/>
        <v>15052</v>
      </c>
      <c r="BX174" s="106">
        <v>7293</v>
      </c>
      <c r="BY174" s="106">
        <v>7759</v>
      </c>
      <c r="BZ174" s="106">
        <v>4147</v>
      </c>
      <c r="CA174" s="31"/>
      <c r="CB174" s="35">
        <f t="shared" si="52"/>
        <v>15040</v>
      </c>
      <c r="CC174" s="58">
        <v>7288</v>
      </c>
      <c r="CD174" s="58">
        <v>7752</v>
      </c>
      <c r="CE174" s="58">
        <v>15052</v>
      </c>
      <c r="CF174" s="33"/>
      <c r="CG174" s="60" t="s">
        <v>37</v>
      </c>
      <c r="CH174" s="104">
        <f t="shared" si="53"/>
        <v>14168</v>
      </c>
      <c r="CI174" s="106">
        <v>6842</v>
      </c>
      <c r="CJ174" s="106">
        <v>7326</v>
      </c>
      <c r="CK174" s="106">
        <v>4146</v>
      </c>
      <c r="CL174" s="31"/>
      <c r="CM174" s="35">
        <f t="shared" si="54"/>
        <v>14431</v>
      </c>
      <c r="CN174" s="58">
        <v>6956</v>
      </c>
      <c r="CO174" s="58">
        <v>7475</v>
      </c>
    </row>
    <row r="175" spans="2:93" ht="9.6" customHeight="1" x14ac:dyDescent="0.15">
      <c r="B175" s="120" t="s">
        <v>206</v>
      </c>
      <c r="C175" s="60" t="s">
        <v>38</v>
      </c>
      <c r="D175" s="57"/>
      <c r="E175" s="57">
        <v>15360</v>
      </c>
      <c r="F175" s="57">
        <v>15164</v>
      </c>
      <c r="G175" s="57">
        <v>14878</v>
      </c>
      <c r="H175" s="57">
        <v>14766</v>
      </c>
      <c r="I175" s="57"/>
      <c r="J175" s="57">
        <v>15452</v>
      </c>
      <c r="K175" s="57">
        <v>15290</v>
      </c>
      <c r="L175" s="57">
        <v>15175</v>
      </c>
      <c r="M175" s="54">
        <v>14008</v>
      </c>
      <c r="N175" s="57">
        <v>13904</v>
      </c>
      <c r="O175" s="57">
        <v>13746</v>
      </c>
      <c r="P175" s="57">
        <v>13626</v>
      </c>
      <c r="Q175" s="57">
        <v>13770</v>
      </c>
      <c r="R175" s="57">
        <v>13366</v>
      </c>
      <c r="S175" s="57">
        <v>13127</v>
      </c>
      <c r="T175" s="57">
        <v>12933</v>
      </c>
      <c r="U175" s="57">
        <v>12893</v>
      </c>
      <c r="V175" s="57">
        <v>12734</v>
      </c>
      <c r="W175" s="57">
        <v>12706</v>
      </c>
      <c r="X175" s="57">
        <v>12553</v>
      </c>
      <c r="Y175" s="57">
        <v>12390</v>
      </c>
      <c r="Z175" s="57">
        <v>12254</v>
      </c>
      <c r="AA175" s="57">
        <v>12127</v>
      </c>
      <c r="AB175" s="57">
        <v>11904</v>
      </c>
      <c r="AC175" s="57">
        <v>11746</v>
      </c>
      <c r="AD175" s="57">
        <v>11654</v>
      </c>
      <c r="AE175" s="57">
        <v>11663</v>
      </c>
      <c r="AF175" s="57">
        <v>11436</v>
      </c>
      <c r="AG175" s="57">
        <v>11316</v>
      </c>
      <c r="AH175" s="57">
        <v>11083</v>
      </c>
      <c r="AI175" s="57">
        <v>10953</v>
      </c>
      <c r="AJ175" s="57">
        <v>10810</v>
      </c>
      <c r="AK175" s="57">
        <v>10709</v>
      </c>
      <c r="AL175" s="57">
        <v>10579</v>
      </c>
      <c r="AM175" s="57">
        <v>10363</v>
      </c>
      <c r="AN175" s="57">
        <v>10236</v>
      </c>
      <c r="AO175" s="58">
        <v>10036</v>
      </c>
      <c r="AP175" s="58">
        <v>9816</v>
      </c>
      <c r="AQ175" s="58">
        <v>9695</v>
      </c>
      <c r="AR175" s="58">
        <v>9516</v>
      </c>
      <c r="AS175" s="58">
        <v>9364</v>
      </c>
      <c r="AT175" s="58">
        <v>9256</v>
      </c>
      <c r="AU175" s="58">
        <v>9138</v>
      </c>
      <c r="AV175" s="58">
        <v>8935</v>
      </c>
      <c r="AW175" s="58">
        <v>8775</v>
      </c>
      <c r="AX175" s="58"/>
      <c r="AY175" s="58"/>
      <c r="AZ175" s="58"/>
      <c r="BA175" s="58"/>
      <c r="BB175" s="58"/>
      <c r="BC175" s="58"/>
      <c r="BD175" s="58"/>
      <c r="BE175" s="58"/>
      <c r="BF175" s="58"/>
      <c r="BG175" s="58"/>
      <c r="BH175" s="58"/>
      <c r="BI175" s="61" t="s">
        <v>38</v>
      </c>
      <c r="BJ175" s="29"/>
      <c r="BK175" s="57">
        <v>326.10000000000002</v>
      </c>
      <c r="BL175" s="57">
        <v>326.10000000000002</v>
      </c>
      <c r="BM175" s="57">
        <v>3423</v>
      </c>
      <c r="BN175" s="30"/>
      <c r="BO175" s="57">
        <v>14314</v>
      </c>
      <c r="BP175" s="97">
        <v>6641</v>
      </c>
      <c r="BQ175" s="97">
        <f t="shared" si="49"/>
        <v>7673</v>
      </c>
      <c r="BR175" s="31"/>
      <c r="BS175" s="35">
        <f t="shared" si="50"/>
        <v>10791</v>
      </c>
      <c r="BT175" s="58">
        <v>5133</v>
      </c>
      <c r="BU175" s="57">
        <v>5658</v>
      </c>
      <c r="BV175" s="32"/>
      <c r="BW175" s="104">
        <f t="shared" si="51"/>
        <v>10197</v>
      </c>
      <c r="BX175" s="106">
        <v>4832</v>
      </c>
      <c r="BY175" s="106">
        <v>5365</v>
      </c>
      <c r="BZ175" s="106">
        <v>3485</v>
      </c>
      <c r="CA175" s="31"/>
      <c r="CB175" s="35">
        <f t="shared" si="52"/>
        <v>10155</v>
      </c>
      <c r="CC175" s="58">
        <v>4820</v>
      </c>
      <c r="CD175" s="58">
        <v>5335</v>
      </c>
      <c r="CE175" s="58">
        <v>10197</v>
      </c>
      <c r="CF175" s="33"/>
      <c r="CG175" s="60" t="s">
        <v>38</v>
      </c>
      <c r="CH175" s="104">
        <f t="shared" si="53"/>
        <v>9289</v>
      </c>
      <c r="CI175" s="106">
        <v>4377</v>
      </c>
      <c r="CJ175" s="106">
        <v>4912</v>
      </c>
      <c r="CK175" s="106">
        <v>3300</v>
      </c>
      <c r="CL175" s="31"/>
      <c r="CM175" s="35">
        <f t="shared" si="54"/>
        <v>9469</v>
      </c>
      <c r="CN175" s="58">
        <v>4480</v>
      </c>
      <c r="CO175" s="58">
        <v>4989</v>
      </c>
    </row>
    <row r="176" spans="2:93" ht="9.6" customHeight="1" x14ac:dyDescent="0.15">
      <c r="B176" s="120" t="s">
        <v>207</v>
      </c>
      <c r="C176" s="60" t="s">
        <v>40</v>
      </c>
      <c r="D176" s="57"/>
      <c r="E176" s="57">
        <v>18194</v>
      </c>
      <c r="F176" s="57">
        <v>17766</v>
      </c>
      <c r="G176" s="57">
        <v>17359</v>
      </c>
      <c r="H176" s="57">
        <v>16534</v>
      </c>
      <c r="I176" s="57"/>
      <c r="J176" s="57">
        <v>17073</v>
      </c>
      <c r="K176" s="57">
        <v>16743</v>
      </c>
      <c r="L176" s="57">
        <v>16680</v>
      </c>
      <c r="M176" s="54">
        <v>16395</v>
      </c>
      <c r="N176" s="57">
        <v>16018</v>
      </c>
      <c r="O176" s="57">
        <v>15792</v>
      </c>
      <c r="P176" s="57">
        <v>15619</v>
      </c>
      <c r="Q176" s="57">
        <v>15749</v>
      </c>
      <c r="R176" s="57">
        <v>15246</v>
      </c>
      <c r="S176" s="57">
        <v>15117</v>
      </c>
      <c r="T176" s="57">
        <v>14999</v>
      </c>
      <c r="U176" s="57">
        <v>15013</v>
      </c>
      <c r="V176" s="57">
        <v>14957</v>
      </c>
      <c r="W176" s="57">
        <v>14977</v>
      </c>
      <c r="X176" s="57">
        <v>15038</v>
      </c>
      <c r="Y176" s="57">
        <v>15132</v>
      </c>
      <c r="Z176" s="57">
        <v>15143</v>
      </c>
      <c r="AA176" s="57">
        <v>15133</v>
      </c>
      <c r="AB176" s="57">
        <v>15125</v>
      </c>
      <c r="AC176" s="57">
        <v>15077</v>
      </c>
      <c r="AD176" s="57">
        <v>15049</v>
      </c>
      <c r="AE176" s="57">
        <v>15019</v>
      </c>
      <c r="AF176" s="57">
        <v>14931</v>
      </c>
      <c r="AG176" s="57">
        <v>14848</v>
      </c>
      <c r="AH176" s="57">
        <v>14760</v>
      </c>
      <c r="AI176" s="57">
        <v>14620</v>
      </c>
      <c r="AJ176" s="57">
        <v>14560</v>
      </c>
      <c r="AK176" s="57">
        <v>14407</v>
      </c>
      <c r="AL176" s="57">
        <v>14281</v>
      </c>
      <c r="AM176" s="57">
        <v>14194</v>
      </c>
      <c r="AN176" s="57">
        <v>14064</v>
      </c>
      <c r="AO176" s="58">
        <v>14087</v>
      </c>
      <c r="AP176" s="58">
        <v>14048</v>
      </c>
      <c r="AQ176" s="58">
        <v>13933</v>
      </c>
      <c r="AR176" s="58">
        <v>13715</v>
      </c>
      <c r="AS176" s="58">
        <v>13635</v>
      </c>
      <c r="AT176" s="58">
        <v>13491</v>
      </c>
      <c r="AU176" s="58">
        <v>13405</v>
      </c>
      <c r="AV176" s="58">
        <v>13289</v>
      </c>
      <c r="AW176" s="58">
        <v>13190</v>
      </c>
      <c r="AX176" s="58"/>
      <c r="AY176" s="58"/>
      <c r="AZ176" s="58"/>
      <c r="BA176" s="58"/>
      <c r="BB176" s="58"/>
      <c r="BC176" s="58"/>
      <c r="BD176" s="58"/>
      <c r="BE176" s="58"/>
      <c r="BF176" s="58"/>
      <c r="BG176" s="58"/>
      <c r="BH176" s="58"/>
      <c r="BI176" s="61" t="s">
        <v>40</v>
      </c>
      <c r="BJ176" s="29"/>
      <c r="BK176" s="57">
        <v>65.42</v>
      </c>
      <c r="BL176" s="57">
        <v>65.42</v>
      </c>
      <c r="BM176" s="57">
        <v>3339</v>
      </c>
      <c r="BN176" s="30"/>
      <c r="BO176" s="57">
        <v>16548</v>
      </c>
      <c r="BP176" s="97">
        <v>8011</v>
      </c>
      <c r="BQ176" s="97">
        <f t="shared" si="49"/>
        <v>8537</v>
      </c>
      <c r="BR176" s="31"/>
      <c r="BS176" s="35">
        <f t="shared" si="50"/>
        <v>14505</v>
      </c>
      <c r="BT176" s="58">
        <v>7081</v>
      </c>
      <c r="BU176" s="57">
        <v>7424</v>
      </c>
      <c r="BV176" s="32"/>
      <c r="BW176" s="104">
        <f t="shared" si="51"/>
        <v>13936</v>
      </c>
      <c r="BX176" s="106">
        <v>6793</v>
      </c>
      <c r="BY176" s="106">
        <v>7143</v>
      </c>
      <c r="BZ176" s="106">
        <v>3341</v>
      </c>
      <c r="CA176" s="31"/>
      <c r="CB176" s="35">
        <f t="shared" si="52"/>
        <v>13926</v>
      </c>
      <c r="CC176" s="58">
        <v>6787</v>
      </c>
      <c r="CD176" s="58">
        <v>7139</v>
      </c>
      <c r="CE176" s="58">
        <v>13936</v>
      </c>
      <c r="CF176" s="33"/>
      <c r="CG176" s="60" t="s">
        <v>40</v>
      </c>
      <c r="CH176" s="104">
        <f t="shared" si="53"/>
        <v>13417</v>
      </c>
      <c r="CI176" s="106">
        <v>6522</v>
      </c>
      <c r="CJ176" s="106">
        <v>6895</v>
      </c>
      <c r="CK176" s="106">
        <v>3334</v>
      </c>
      <c r="CL176" s="31"/>
      <c r="CM176" s="35">
        <f t="shared" si="54"/>
        <v>13650</v>
      </c>
      <c r="CN176" s="58">
        <v>6632</v>
      </c>
      <c r="CO176" s="58">
        <v>7018</v>
      </c>
    </row>
    <row r="177" spans="2:93" ht="9.6" customHeight="1" x14ac:dyDescent="0.15">
      <c r="B177" s="120" t="s">
        <v>208</v>
      </c>
      <c r="C177" s="60" t="s">
        <v>41</v>
      </c>
      <c r="D177" s="57"/>
      <c r="E177" s="57">
        <v>19421</v>
      </c>
      <c r="F177" s="57">
        <v>19062</v>
      </c>
      <c r="G177" s="57">
        <v>18902</v>
      </c>
      <c r="H177" s="57">
        <v>19114</v>
      </c>
      <c r="I177" s="57"/>
      <c r="J177" s="57">
        <v>19682</v>
      </c>
      <c r="K177" s="57">
        <v>19296</v>
      </c>
      <c r="L177" s="57">
        <v>18759</v>
      </c>
      <c r="M177" s="54">
        <v>18776</v>
      </c>
      <c r="N177" s="57">
        <v>18799</v>
      </c>
      <c r="O177" s="57">
        <v>18775</v>
      </c>
      <c r="P177" s="57">
        <v>18851</v>
      </c>
      <c r="Q177" s="57">
        <v>18844</v>
      </c>
      <c r="R177" s="57">
        <v>19125</v>
      </c>
      <c r="S177" s="57">
        <v>19297</v>
      </c>
      <c r="T177" s="57">
        <v>19673</v>
      </c>
      <c r="U177" s="57">
        <v>19936</v>
      </c>
      <c r="V177" s="57">
        <v>20084</v>
      </c>
      <c r="W177" s="57">
        <v>20231</v>
      </c>
      <c r="X177" s="57">
        <v>20452</v>
      </c>
      <c r="Y177" s="57">
        <v>20658</v>
      </c>
      <c r="Z177" s="57">
        <v>20768</v>
      </c>
      <c r="AA177" s="57">
        <v>21000</v>
      </c>
      <c r="AB177" s="57">
        <v>21123</v>
      </c>
      <c r="AC177" s="57">
        <v>21098</v>
      </c>
      <c r="AD177" s="57">
        <v>21111</v>
      </c>
      <c r="AE177" s="57">
        <v>20999</v>
      </c>
      <c r="AF177" s="57">
        <v>20960</v>
      </c>
      <c r="AG177" s="57">
        <v>20929</v>
      </c>
      <c r="AH177" s="57">
        <v>20793</v>
      </c>
      <c r="AI177" s="57">
        <v>20668</v>
      </c>
      <c r="AJ177" s="57">
        <v>20578</v>
      </c>
      <c r="AK177" s="57">
        <v>20714</v>
      </c>
      <c r="AL177" s="57">
        <v>20725</v>
      </c>
      <c r="AM177" s="57">
        <v>20762</v>
      </c>
      <c r="AN177" s="57">
        <v>20729</v>
      </c>
      <c r="AO177" s="58">
        <v>20788</v>
      </c>
      <c r="AP177" s="58">
        <v>20739</v>
      </c>
      <c r="AQ177" s="58">
        <v>20641</v>
      </c>
      <c r="AR177" s="58">
        <v>20586</v>
      </c>
      <c r="AS177" s="58">
        <v>20407</v>
      </c>
      <c r="AT177" s="58">
        <v>20284</v>
      </c>
      <c r="AU177" s="58">
        <v>20191</v>
      </c>
      <c r="AV177" s="58">
        <v>20087</v>
      </c>
      <c r="AW177" s="58">
        <v>19950</v>
      </c>
      <c r="AX177" s="58"/>
      <c r="AY177" s="58"/>
      <c r="AZ177" s="58"/>
      <c r="BA177" s="58"/>
      <c r="BB177" s="58"/>
      <c r="BC177" s="58"/>
      <c r="BD177" s="58"/>
      <c r="BE177" s="58"/>
      <c r="BF177" s="58"/>
      <c r="BG177" s="58"/>
      <c r="BH177" s="58"/>
      <c r="BI177" s="61" t="s">
        <v>41</v>
      </c>
      <c r="BJ177" s="29"/>
      <c r="BK177" s="57">
        <v>35.54</v>
      </c>
      <c r="BL177" s="57">
        <v>35.54</v>
      </c>
      <c r="BM177" s="57">
        <v>5784</v>
      </c>
      <c r="BN177" s="30"/>
      <c r="BO177" s="57">
        <v>18796</v>
      </c>
      <c r="BP177" s="97">
        <v>8937</v>
      </c>
      <c r="BQ177" s="97">
        <f t="shared" si="49"/>
        <v>9859</v>
      </c>
      <c r="BR177" s="31"/>
      <c r="BS177" s="35">
        <f t="shared" si="50"/>
        <v>20469</v>
      </c>
      <c r="BT177" s="58">
        <v>9923</v>
      </c>
      <c r="BU177" s="57">
        <v>10546</v>
      </c>
      <c r="BV177" s="32"/>
      <c r="BW177" s="104">
        <f t="shared" si="51"/>
        <v>20470</v>
      </c>
      <c r="BX177" s="106">
        <v>9925</v>
      </c>
      <c r="BY177" s="106">
        <v>10545</v>
      </c>
      <c r="BZ177" s="106">
        <v>5755</v>
      </c>
      <c r="CA177" s="31"/>
      <c r="CB177" s="35">
        <f t="shared" si="52"/>
        <v>20445</v>
      </c>
      <c r="CC177" s="58">
        <v>9916</v>
      </c>
      <c r="CD177" s="58">
        <v>10529</v>
      </c>
      <c r="CE177" s="58">
        <v>20470</v>
      </c>
      <c r="CF177" s="33"/>
      <c r="CG177" s="60" t="s">
        <v>41</v>
      </c>
      <c r="CH177" s="104">
        <f t="shared" si="53"/>
        <v>20245</v>
      </c>
      <c r="CI177" s="106">
        <v>9858</v>
      </c>
      <c r="CJ177" s="106">
        <v>10387</v>
      </c>
      <c r="CK177" s="106">
        <v>6064</v>
      </c>
      <c r="CL177" s="31"/>
      <c r="CM177" s="35">
        <f t="shared" si="54"/>
        <v>20365</v>
      </c>
      <c r="CN177" s="58">
        <v>9897</v>
      </c>
      <c r="CO177" s="58">
        <v>10468</v>
      </c>
    </row>
    <row r="178" spans="2:93" ht="9.6" customHeight="1" x14ac:dyDescent="0.15">
      <c r="B178" s="120" t="s">
        <v>209</v>
      </c>
      <c r="C178" s="60" t="s">
        <v>42</v>
      </c>
      <c r="D178" s="57"/>
      <c r="E178" s="57">
        <v>9322</v>
      </c>
      <c r="F178" s="57">
        <v>9149</v>
      </c>
      <c r="G178" s="57">
        <v>8891</v>
      </c>
      <c r="H178" s="57">
        <v>8423</v>
      </c>
      <c r="I178" s="57"/>
      <c r="J178" s="57">
        <v>8653</v>
      </c>
      <c r="K178" s="57">
        <v>8548</v>
      </c>
      <c r="L178" s="57">
        <v>8428</v>
      </c>
      <c r="M178" s="54">
        <v>8346</v>
      </c>
      <c r="N178" s="57">
        <v>8209</v>
      </c>
      <c r="O178" s="57">
        <v>8112</v>
      </c>
      <c r="P178" s="57">
        <v>8062</v>
      </c>
      <c r="Q178" s="57">
        <v>8105</v>
      </c>
      <c r="R178" s="57">
        <v>7905</v>
      </c>
      <c r="S178" s="57">
        <v>7929</v>
      </c>
      <c r="T178" s="57">
        <v>7946</v>
      </c>
      <c r="U178" s="57">
        <v>8022</v>
      </c>
      <c r="V178" s="57">
        <v>8033</v>
      </c>
      <c r="W178" s="57">
        <v>8025</v>
      </c>
      <c r="X178" s="57">
        <v>7996</v>
      </c>
      <c r="Y178" s="57">
        <v>8020</v>
      </c>
      <c r="Z178" s="57">
        <v>8015</v>
      </c>
      <c r="AA178" s="57">
        <v>8025</v>
      </c>
      <c r="AB178" s="57">
        <v>8054</v>
      </c>
      <c r="AC178" s="57">
        <v>8040</v>
      </c>
      <c r="AD178" s="57">
        <v>8034</v>
      </c>
      <c r="AE178" s="57">
        <v>8006</v>
      </c>
      <c r="AF178" s="57">
        <v>7957</v>
      </c>
      <c r="AG178" s="57">
        <v>7890</v>
      </c>
      <c r="AH178" s="57">
        <v>7836</v>
      </c>
      <c r="AI178" s="57">
        <v>7770</v>
      </c>
      <c r="AJ178" s="57">
        <v>7726</v>
      </c>
      <c r="AK178" s="57">
        <v>7667</v>
      </c>
      <c r="AL178" s="57">
        <v>7612</v>
      </c>
      <c r="AM178" s="57">
        <v>7581</v>
      </c>
      <c r="AN178" s="57">
        <v>7606</v>
      </c>
      <c r="AO178" s="58">
        <v>7577</v>
      </c>
      <c r="AP178" s="58">
        <v>7467</v>
      </c>
      <c r="AQ178" s="58">
        <v>7393</v>
      </c>
      <c r="AR178" s="58">
        <v>7265</v>
      </c>
      <c r="AS178" s="58">
        <v>7232</v>
      </c>
      <c r="AT178" s="58">
        <v>7115</v>
      </c>
      <c r="AU178" s="58">
        <v>7052</v>
      </c>
      <c r="AV178" s="58">
        <v>7049</v>
      </c>
      <c r="AW178" s="58">
        <v>6970</v>
      </c>
      <c r="AX178" s="58"/>
      <c r="AY178" s="58"/>
      <c r="AZ178" s="58"/>
      <c r="BA178" s="58"/>
      <c r="BB178" s="58"/>
      <c r="BC178" s="58"/>
      <c r="BD178" s="58"/>
      <c r="BE178" s="58"/>
      <c r="BF178" s="58"/>
      <c r="BG178" s="58"/>
      <c r="BH178" s="58"/>
      <c r="BI178" s="61" t="s">
        <v>42</v>
      </c>
      <c r="BJ178" s="29"/>
      <c r="BK178" s="57">
        <v>39.520000000000003</v>
      </c>
      <c r="BL178" s="57">
        <v>39.520000000000003</v>
      </c>
      <c r="BM178" s="57">
        <v>1774</v>
      </c>
      <c r="BN178" s="30"/>
      <c r="BO178" s="57">
        <v>8491</v>
      </c>
      <c r="BP178" s="97">
        <v>4107</v>
      </c>
      <c r="BQ178" s="97">
        <f t="shared" si="49"/>
        <v>4384</v>
      </c>
      <c r="BR178" s="31"/>
      <c r="BS178" s="35">
        <f t="shared" si="50"/>
        <v>7695</v>
      </c>
      <c r="BT178" s="58">
        <v>3701</v>
      </c>
      <c r="BU178" s="57">
        <v>3994</v>
      </c>
      <c r="BV178" s="32"/>
      <c r="BW178" s="104">
        <f t="shared" si="51"/>
        <v>7510</v>
      </c>
      <c r="BX178" s="106">
        <v>3570</v>
      </c>
      <c r="BY178" s="106">
        <v>3940</v>
      </c>
      <c r="BZ178" s="106">
        <v>1781</v>
      </c>
      <c r="CA178" s="31"/>
      <c r="CB178" s="35">
        <f t="shared" si="52"/>
        <v>7491</v>
      </c>
      <c r="CC178" s="58">
        <v>3569</v>
      </c>
      <c r="CD178" s="58">
        <v>3922</v>
      </c>
      <c r="CE178" s="58">
        <v>7510</v>
      </c>
      <c r="CF178" s="33"/>
      <c r="CG178" s="60" t="s">
        <v>42</v>
      </c>
      <c r="CH178" s="104">
        <f t="shared" si="53"/>
        <v>7150</v>
      </c>
      <c r="CI178" s="106">
        <v>3385</v>
      </c>
      <c r="CJ178" s="106">
        <v>3765</v>
      </c>
      <c r="CK178" s="106">
        <v>1793</v>
      </c>
      <c r="CL178" s="31"/>
      <c r="CM178" s="35">
        <f t="shared" si="54"/>
        <v>7208</v>
      </c>
      <c r="CN178" s="58">
        <v>3411</v>
      </c>
      <c r="CO178" s="58">
        <v>3797</v>
      </c>
    </row>
    <row r="179" spans="2:93" ht="9.6" customHeight="1" x14ac:dyDescent="0.15">
      <c r="B179" s="120" t="s">
        <v>218</v>
      </c>
      <c r="C179" s="60" t="s">
        <v>43</v>
      </c>
      <c r="D179" s="57"/>
      <c r="E179" s="57">
        <v>19096</v>
      </c>
      <c r="F179" s="57">
        <v>18598</v>
      </c>
      <c r="G179" s="57">
        <v>17911</v>
      </c>
      <c r="H179" s="57">
        <v>18629</v>
      </c>
      <c r="I179" s="57"/>
      <c r="J179" s="57">
        <v>18673</v>
      </c>
      <c r="K179" s="57">
        <v>18608</v>
      </c>
      <c r="L179" s="57">
        <v>17906</v>
      </c>
      <c r="M179" s="54">
        <v>17493</v>
      </c>
      <c r="N179" s="57">
        <v>17334</v>
      </c>
      <c r="O179" s="57">
        <v>17243</v>
      </c>
      <c r="P179" s="57">
        <v>17082</v>
      </c>
      <c r="Q179" s="57">
        <v>17241</v>
      </c>
      <c r="R179" s="57">
        <v>17198</v>
      </c>
      <c r="S179" s="57">
        <v>17048</v>
      </c>
      <c r="T179" s="57">
        <v>17107</v>
      </c>
      <c r="U179" s="57">
        <v>17051</v>
      </c>
      <c r="V179" s="57">
        <v>17256</v>
      </c>
      <c r="W179" s="57">
        <v>17360</v>
      </c>
      <c r="X179" s="57">
        <v>17264</v>
      </c>
      <c r="Y179" s="57">
        <v>17278</v>
      </c>
      <c r="Z179" s="57">
        <v>17284</v>
      </c>
      <c r="AA179" s="57">
        <v>17254</v>
      </c>
      <c r="AB179" s="57">
        <v>17147</v>
      </c>
      <c r="AC179" s="57">
        <v>17173</v>
      </c>
      <c r="AD179" s="57">
        <v>17185</v>
      </c>
      <c r="AE179" s="57">
        <v>17148</v>
      </c>
      <c r="AF179" s="57">
        <v>17092</v>
      </c>
      <c r="AG179" s="57">
        <v>17033</v>
      </c>
      <c r="AH179" s="57">
        <v>16965</v>
      </c>
      <c r="AI179" s="57">
        <v>16832</v>
      </c>
      <c r="AJ179" s="57">
        <v>16827</v>
      </c>
      <c r="AK179" s="57">
        <v>16648</v>
      </c>
      <c r="AL179" s="57">
        <v>16550</v>
      </c>
      <c r="AM179" s="57">
        <v>16404</v>
      </c>
      <c r="AN179" s="57">
        <v>16305</v>
      </c>
      <c r="AO179" s="58">
        <v>16263</v>
      </c>
      <c r="AP179" s="58">
        <v>16087</v>
      </c>
      <c r="AQ179" s="58">
        <v>15977</v>
      </c>
      <c r="AR179" s="58">
        <v>15887</v>
      </c>
      <c r="AS179" s="58">
        <v>15811</v>
      </c>
      <c r="AT179" s="58">
        <v>15728</v>
      </c>
      <c r="AU179" s="58">
        <v>15561</v>
      </c>
      <c r="AV179" s="58">
        <v>15473</v>
      </c>
      <c r="AW179" s="58">
        <v>15283</v>
      </c>
      <c r="AX179" s="58"/>
      <c r="AY179" s="58"/>
      <c r="AZ179" s="58"/>
      <c r="BA179" s="58"/>
      <c r="BB179" s="58"/>
      <c r="BC179" s="58"/>
      <c r="BD179" s="58"/>
      <c r="BE179" s="58"/>
      <c r="BF179" s="58"/>
      <c r="BG179" s="58"/>
      <c r="BH179" s="58"/>
      <c r="BI179" s="61" t="s">
        <v>43</v>
      </c>
      <c r="BJ179" s="29"/>
      <c r="BK179" s="57">
        <v>63.45</v>
      </c>
      <c r="BL179" s="57">
        <v>63.45</v>
      </c>
      <c r="BM179" s="57">
        <v>4876</v>
      </c>
      <c r="BN179" s="30"/>
      <c r="BO179" s="57">
        <v>17879</v>
      </c>
      <c r="BP179" s="97">
        <v>8577</v>
      </c>
      <c r="BQ179" s="97">
        <f t="shared" si="49"/>
        <v>9302</v>
      </c>
      <c r="BR179" s="31"/>
      <c r="BS179" s="35">
        <f t="shared" si="50"/>
        <v>16770</v>
      </c>
      <c r="BT179" s="58">
        <v>8172</v>
      </c>
      <c r="BU179" s="57">
        <v>8598</v>
      </c>
      <c r="BV179" s="32"/>
      <c r="BW179" s="104">
        <f t="shared" si="51"/>
        <v>16422</v>
      </c>
      <c r="BX179" s="106">
        <v>8083</v>
      </c>
      <c r="BY179" s="106">
        <v>8339</v>
      </c>
      <c r="BZ179" s="106">
        <v>4978</v>
      </c>
      <c r="CA179" s="31"/>
      <c r="CB179" s="35">
        <f t="shared" si="52"/>
        <v>16397</v>
      </c>
      <c r="CC179" s="58">
        <v>8070</v>
      </c>
      <c r="CD179" s="58">
        <v>8327</v>
      </c>
      <c r="CE179" s="58">
        <v>16422</v>
      </c>
      <c r="CF179" s="33"/>
      <c r="CG179" s="60" t="s">
        <v>43</v>
      </c>
      <c r="CH179" s="104">
        <f t="shared" si="53"/>
        <v>15866</v>
      </c>
      <c r="CI179" s="106">
        <v>7750</v>
      </c>
      <c r="CJ179" s="106">
        <v>8116</v>
      </c>
      <c r="CK179" s="106">
        <v>4993</v>
      </c>
      <c r="CL179" s="31"/>
      <c r="CM179" s="35">
        <f t="shared" si="54"/>
        <v>15932</v>
      </c>
      <c r="CN179" s="58">
        <v>7772</v>
      </c>
      <c r="CO179" s="58">
        <v>8160</v>
      </c>
    </row>
    <row r="180" spans="2:93" ht="9.6" customHeight="1" x14ac:dyDescent="0.15">
      <c r="B180" s="120" t="s">
        <v>210</v>
      </c>
      <c r="C180" s="60" t="s">
        <v>44</v>
      </c>
      <c r="D180" s="57"/>
      <c r="E180" s="57">
        <v>20795</v>
      </c>
      <c r="F180" s="57">
        <v>20533</v>
      </c>
      <c r="G180" s="57">
        <v>20121</v>
      </c>
      <c r="H180" s="57">
        <v>19838</v>
      </c>
      <c r="I180" s="57"/>
      <c r="J180" s="57">
        <v>19770</v>
      </c>
      <c r="K180" s="57">
        <v>19695</v>
      </c>
      <c r="L180" s="57">
        <v>19242</v>
      </c>
      <c r="M180" s="54">
        <v>19013</v>
      </c>
      <c r="N180" s="57">
        <v>18623</v>
      </c>
      <c r="O180" s="57">
        <v>18281</v>
      </c>
      <c r="P180" s="57">
        <v>18013</v>
      </c>
      <c r="Q180" s="57">
        <v>18203</v>
      </c>
      <c r="R180" s="57">
        <v>17444</v>
      </c>
      <c r="S180" s="57">
        <v>17286</v>
      </c>
      <c r="T180" s="57">
        <v>17264</v>
      </c>
      <c r="U180" s="57">
        <v>17192</v>
      </c>
      <c r="V180" s="57">
        <v>16631</v>
      </c>
      <c r="W180" s="57">
        <v>16772</v>
      </c>
      <c r="X180" s="57">
        <v>16642</v>
      </c>
      <c r="Y180" s="57">
        <v>16543</v>
      </c>
      <c r="Z180" s="57">
        <v>16435</v>
      </c>
      <c r="AA180" s="57">
        <v>16383</v>
      </c>
      <c r="AB180" s="57">
        <v>16448</v>
      </c>
      <c r="AC180" s="57">
        <v>16393</v>
      </c>
      <c r="AD180" s="57">
        <v>16312</v>
      </c>
      <c r="AE180" s="57">
        <v>16302</v>
      </c>
      <c r="AF180" s="57">
        <v>16198</v>
      </c>
      <c r="AG180" s="57">
        <v>16137</v>
      </c>
      <c r="AH180" s="57">
        <v>15980</v>
      </c>
      <c r="AI180" s="57">
        <v>15866</v>
      </c>
      <c r="AJ180" s="57">
        <v>15768</v>
      </c>
      <c r="AK180" s="57">
        <v>15669</v>
      </c>
      <c r="AL180" s="57">
        <v>15605</v>
      </c>
      <c r="AM180" s="57">
        <v>15543</v>
      </c>
      <c r="AN180" s="57">
        <v>15386</v>
      </c>
      <c r="AO180" s="58">
        <v>15291</v>
      </c>
      <c r="AP180" s="58">
        <v>15199</v>
      </c>
      <c r="AQ180" s="58">
        <v>15048</v>
      </c>
      <c r="AR180" s="58">
        <v>15010</v>
      </c>
      <c r="AS180" s="58">
        <v>14803</v>
      </c>
      <c r="AT180" s="58">
        <v>14664</v>
      </c>
      <c r="AU180" s="58">
        <v>14573</v>
      </c>
      <c r="AV180" s="58">
        <v>14423</v>
      </c>
      <c r="AW180" s="58">
        <v>14288</v>
      </c>
      <c r="AX180" s="58"/>
      <c r="AY180" s="58"/>
      <c r="AZ180" s="58"/>
      <c r="BA180" s="58"/>
      <c r="BB180" s="58"/>
      <c r="BC180" s="58"/>
      <c r="BD180" s="58"/>
      <c r="BE180" s="58"/>
      <c r="BF180" s="58"/>
      <c r="BG180" s="58"/>
      <c r="BH180" s="58"/>
      <c r="BI180" s="61" t="s">
        <v>44</v>
      </c>
      <c r="BJ180" s="29"/>
      <c r="BK180" s="57">
        <v>52.49</v>
      </c>
      <c r="BL180" s="57">
        <v>52.49</v>
      </c>
      <c r="BM180" s="57">
        <v>4005</v>
      </c>
      <c r="BN180" s="30"/>
      <c r="BO180" s="57">
        <v>19210</v>
      </c>
      <c r="BP180" s="97">
        <v>9126</v>
      </c>
      <c r="BQ180" s="97">
        <f t="shared" si="49"/>
        <v>10084</v>
      </c>
      <c r="BR180" s="31"/>
      <c r="BS180" s="35">
        <f t="shared" si="50"/>
        <v>15651</v>
      </c>
      <c r="BT180" s="58">
        <v>7437</v>
      </c>
      <c r="BU180" s="57">
        <v>8214</v>
      </c>
      <c r="BV180" s="32"/>
      <c r="BW180" s="104">
        <f t="shared" si="51"/>
        <v>15145</v>
      </c>
      <c r="BX180" s="106">
        <v>7262</v>
      </c>
      <c r="BY180" s="106">
        <v>7883</v>
      </c>
      <c r="BZ180" s="106">
        <v>3953</v>
      </c>
      <c r="CA180" s="31"/>
      <c r="CB180" s="35">
        <f t="shared" si="52"/>
        <v>15104</v>
      </c>
      <c r="CC180" s="58">
        <v>7248</v>
      </c>
      <c r="CD180" s="58">
        <v>7856</v>
      </c>
      <c r="CE180" s="58">
        <v>15145</v>
      </c>
      <c r="CF180" s="33"/>
      <c r="CG180" s="60" t="s">
        <v>44</v>
      </c>
      <c r="CH180" s="104">
        <f t="shared" si="53"/>
        <v>14713</v>
      </c>
      <c r="CI180" s="106">
        <v>7021</v>
      </c>
      <c r="CJ180" s="106">
        <v>7692</v>
      </c>
      <c r="CK180" s="106">
        <v>4036</v>
      </c>
      <c r="CL180" s="31"/>
      <c r="CM180" s="35">
        <f t="shared" si="54"/>
        <v>14730</v>
      </c>
      <c r="CN180" s="58">
        <v>7075</v>
      </c>
      <c r="CO180" s="58">
        <v>7655</v>
      </c>
    </row>
    <row r="181" spans="2:93" ht="9.6" customHeight="1" x14ac:dyDescent="0.15">
      <c r="B181" s="120" t="s">
        <v>211</v>
      </c>
      <c r="C181" s="60" t="s">
        <v>45</v>
      </c>
      <c r="D181" s="57"/>
      <c r="E181" s="57">
        <v>22211</v>
      </c>
      <c r="F181" s="57">
        <v>21740</v>
      </c>
      <c r="G181" s="57">
        <v>21179</v>
      </c>
      <c r="H181" s="57">
        <v>20574</v>
      </c>
      <c r="I181" s="57"/>
      <c r="J181" s="57">
        <v>21158</v>
      </c>
      <c r="K181" s="57">
        <v>20750</v>
      </c>
      <c r="L181" s="57">
        <v>20224</v>
      </c>
      <c r="M181" s="54">
        <v>19881</v>
      </c>
      <c r="N181" s="57">
        <v>19111</v>
      </c>
      <c r="O181" s="57">
        <v>18396</v>
      </c>
      <c r="P181" s="57">
        <v>18179</v>
      </c>
      <c r="Q181" s="57">
        <v>18349</v>
      </c>
      <c r="R181" s="57">
        <v>17789</v>
      </c>
      <c r="S181" s="57">
        <v>17658</v>
      </c>
      <c r="T181" s="57">
        <v>17507</v>
      </c>
      <c r="U181" s="57">
        <v>17437</v>
      </c>
      <c r="V181" s="57">
        <v>17280</v>
      </c>
      <c r="W181" s="57">
        <v>17252</v>
      </c>
      <c r="X181" s="57">
        <v>16864</v>
      </c>
      <c r="Y181" s="57">
        <v>16838</v>
      </c>
      <c r="Z181" s="57">
        <v>16787</v>
      </c>
      <c r="AA181" s="57">
        <v>16693</v>
      </c>
      <c r="AB181" s="57">
        <v>16631</v>
      </c>
      <c r="AC181" s="57">
        <v>16530</v>
      </c>
      <c r="AD181" s="57">
        <v>16419</v>
      </c>
      <c r="AE181" s="57">
        <v>16373</v>
      </c>
      <c r="AF181" s="57">
        <v>16242</v>
      </c>
      <c r="AG181" s="57">
        <v>16194</v>
      </c>
      <c r="AH181" s="57">
        <v>16088</v>
      </c>
      <c r="AI181" s="57">
        <v>15936</v>
      </c>
      <c r="AJ181" s="57">
        <v>15774</v>
      </c>
      <c r="AK181" s="57">
        <v>15689</v>
      </c>
      <c r="AL181" s="57">
        <v>15578</v>
      </c>
      <c r="AM181" s="57">
        <v>15389</v>
      </c>
      <c r="AN181" s="57">
        <v>15239</v>
      </c>
      <c r="AO181" s="58">
        <v>15116</v>
      </c>
      <c r="AP181" s="58">
        <v>14914</v>
      </c>
      <c r="AQ181" s="58">
        <v>14812</v>
      </c>
      <c r="AR181" s="58">
        <v>14650</v>
      </c>
      <c r="AS181" s="58">
        <v>14379</v>
      </c>
      <c r="AT181" s="58">
        <v>14201</v>
      </c>
      <c r="AU181" s="58">
        <v>14040</v>
      </c>
      <c r="AV181" s="58">
        <v>13861</v>
      </c>
      <c r="AW181" s="58">
        <v>13684</v>
      </c>
      <c r="AX181" s="58"/>
      <c r="AY181" s="58"/>
      <c r="AZ181" s="58"/>
      <c r="BA181" s="58"/>
      <c r="BB181" s="58"/>
      <c r="BC181" s="58"/>
      <c r="BD181" s="58"/>
      <c r="BE181" s="58"/>
      <c r="BF181" s="58"/>
      <c r="BG181" s="58"/>
      <c r="BH181" s="58"/>
      <c r="BI181" s="61" t="s">
        <v>45</v>
      </c>
      <c r="BJ181" s="29"/>
      <c r="BK181" s="57">
        <v>244.36</v>
      </c>
      <c r="BL181" s="57">
        <v>244.36</v>
      </c>
      <c r="BM181" s="57">
        <v>3958</v>
      </c>
      <c r="BN181" s="30"/>
      <c r="BO181" s="57">
        <v>19883</v>
      </c>
      <c r="BP181" s="97">
        <v>9478</v>
      </c>
      <c r="BQ181" s="97">
        <f t="shared" si="49"/>
        <v>10405</v>
      </c>
      <c r="BR181" s="31"/>
      <c r="BS181" s="35">
        <f t="shared" si="50"/>
        <v>15769</v>
      </c>
      <c r="BT181" s="58">
        <v>7581</v>
      </c>
      <c r="BU181" s="57">
        <v>8188</v>
      </c>
      <c r="BV181" s="32"/>
      <c r="BW181" s="104">
        <f t="shared" si="51"/>
        <v>15010</v>
      </c>
      <c r="BX181" s="106">
        <v>7177</v>
      </c>
      <c r="BY181" s="106">
        <v>7833</v>
      </c>
      <c r="BZ181" s="106">
        <v>3856</v>
      </c>
      <c r="CA181" s="31"/>
      <c r="CB181" s="35">
        <f t="shared" si="52"/>
        <v>14981</v>
      </c>
      <c r="CC181" s="58">
        <v>7162</v>
      </c>
      <c r="CD181" s="58">
        <v>7819</v>
      </c>
      <c r="CE181" s="58">
        <v>15010</v>
      </c>
      <c r="CF181" s="33"/>
      <c r="CG181" s="60" t="s">
        <v>45</v>
      </c>
      <c r="CH181" s="104">
        <f t="shared" si="53"/>
        <v>14163</v>
      </c>
      <c r="CI181" s="106">
        <v>6789</v>
      </c>
      <c r="CJ181" s="106">
        <v>7374</v>
      </c>
      <c r="CK181" s="106">
        <v>3860</v>
      </c>
      <c r="CL181" s="31"/>
      <c r="CM181" s="35">
        <f t="shared" si="54"/>
        <v>14441</v>
      </c>
      <c r="CN181" s="58">
        <v>6898</v>
      </c>
      <c r="CO181" s="58">
        <v>7543</v>
      </c>
    </row>
    <row r="182" spans="2:93" ht="9.6" customHeight="1" x14ac:dyDescent="0.15">
      <c r="B182" s="120" t="s">
        <v>212</v>
      </c>
      <c r="C182" s="60" t="s">
        <v>46</v>
      </c>
      <c r="D182" s="57"/>
      <c r="E182" s="57">
        <v>5414</v>
      </c>
      <c r="F182" s="57">
        <v>5285</v>
      </c>
      <c r="G182" s="57">
        <v>5168</v>
      </c>
      <c r="H182" s="57">
        <v>5054</v>
      </c>
      <c r="I182" s="57"/>
      <c r="J182" s="57">
        <v>5230</v>
      </c>
      <c r="K182" s="57">
        <v>5151</v>
      </c>
      <c r="L182" s="57">
        <v>5005</v>
      </c>
      <c r="M182" s="54">
        <v>5019</v>
      </c>
      <c r="N182" s="57">
        <v>4973</v>
      </c>
      <c r="O182" s="57">
        <v>4893</v>
      </c>
      <c r="P182" s="57">
        <v>4896</v>
      </c>
      <c r="Q182" s="57">
        <v>4933</v>
      </c>
      <c r="R182" s="57">
        <v>4989</v>
      </c>
      <c r="S182" s="57">
        <v>5033</v>
      </c>
      <c r="T182" s="57">
        <v>5099</v>
      </c>
      <c r="U182" s="57">
        <v>5164</v>
      </c>
      <c r="V182" s="57">
        <v>5160</v>
      </c>
      <c r="W182" s="57">
        <v>5141</v>
      </c>
      <c r="X182" s="57">
        <v>5160</v>
      </c>
      <c r="Y182" s="57">
        <v>5102</v>
      </c>
      <c r="Z182" s="57">
        <v>5114</v>
      </c>
      <c r="AA182" s="57">
        <v>5162</v>
      </c>
      <c r="AB182" s="57">
        <v>5131</v>
      </c>
      <c r="AC182" s="57">
        <v>5167</v>
      </c>
      <c r="AD182" s="57">
        <v>5158</v>
      </c>
      <c r="AE182" s="57">
        <v>5114</v>
      </c>
      <c r="AF182" s="57">
        <v>5072</v>
      </c>
      <c r="AG182" s="57">
        <v>5029</v>
      </c>
      <c r="AH182" s="57">
        <v>4987</v>
      </c>
      <c r="AI182" s="57">
        <v>4932</v>
      </c>
      <c r="AJ182" s="57">
        <v>4880</v>
      </c>
      <c r="AK182" s="57">
        <v>4888</v>
      </c>
      <c r="AL182" s="57">
        <v>4878</v>
      </c>
      <c r="AM182" s="57">
        <v>4884</v>
      </c>
      <c r="AN182" s="57">
        <v>4791</v>
      </c>
      <c r="AO182" s="58">
        <v>4767</v>
      </c>
      <c r="AP182" s="58">
        <v>4708</v>
      </c>
      <c r="AQ182" s="58">
        <v>4670</v>
      </c>
      <c r="AR182" s="58">
        <v>4649</v>
      </c>
      <c r="AS182" s="58">
        <v>4627</v>
      </c>
      <c r="AT182" s="58">
        <v>4571</v>
      </c>
      <c r="AU182" s="58">
        <v>4510</v>
      </c>
      <c r="AV182" s="58">
        <v>4461</v>
      </c>
      <c r="AW182" s="58">
        <v>4362</v>
      </c>
      <c r="AX182" s="58"/>
      <c r="AY182" s="58"/>
      <c r="AZ182" s="58"/>
      <c r="BA182" s="58"/>
      <c r="BB182" s="58"/>
      <c r="BC182" s="58"/>
      <c r="BD182" s="58"/>
      <c r="BE182" s="58"/>
      <c r="BF182" s="58"/>
      <c r="BG182" s="58"/>
      <c r="BH182" s="58"/>
      <c r="BI182" s="61" t="s">
        <v>46</v>
      </c>
      <c r="BJ182" s="29"/>
      <c r="BK182" s="57">
        <v>23.45</v>
      </c>
      <c r="BL182" s="57">
        <v>23.45</v>
      </c>
      <c r="BM182" s="57">
        <v>1235</v>
      </c>
      <c r="BN182" s="30"/>
      <c r="BO182" s="57">
        <v>5004</v>
      </c>
      <c r="BP182" s="97">
        <v>2443</v>
      </c>
      <c r="BQ182" s="97">
        <f t="shared" si="49"/>
        <v>2561</v>
      </c>
      <c r="BR182" s="31"/>
      <c r="BS182" s="35">
        <f t="shared" si="50"/>
        <v>4844</v>
      </c>
      <c r="BT182" s="58">
        <v>2387</v>
      </c>
      <c r="BU182" s="57">
        <v>2457</v>
      </c>
      <c r="BV182" s="32"/>
      <c r="BW182" s="104">
        <f t="shared" si="51"/>
        <v>4702</v>
      </c>
      <c r="BX182" s="106">
        <v>2302</v>
      </c>
      <c r="BY182" s="106">
        <v>2400</v>
      </c>
      <c r="BZ182" s="106">
        <v>1221</v>
      </c>
      <c r="CA182" s="31"/>
      <c r="CB182" s="35">
        <f t="shared" si="52"/>
        <v>4696</v>
      </c>
      <c r="CC182" s="58">
        <v>2299</v>
      </c>
      <c r="CD182" s="58">
        <v>2397</v>
      </c>
      <c r="CE182" s="58">
        <v>4702</v>
      </c>
      <c r="CF182" s="33"/>
      <c r="CG182" s="60" t="s">
        <v>46</v>
      </c>
      <c r="CH182" s="104">
        <f t="shared" si="53"/>
        <v>4470</v>
      </c>
      <c r="CI182" s="106">
        <v>2174</v>
      </c>
      <c r="CJ182" s="106">
        <v>2296</v>
      </c>
      <c r="CK182" s="106">
        <v>1213</v>
      </c>
      <c r="CL182" s="31"/>
      <c r="CM182" s="35">
        <f t="shared" si="54"/>
        <v>4511</v>
      </c>
      <c r="CN182" s="58">
        <v>2200</v>
      </c>
      <c r="CO182" s="58">
        <v>2311</v>
      </c>
    </row>
    <row r="183" spans="2:93" ht="9.6" customHeight="1" x14ac:dyDescent="0.15">
      <c r="B183" s="120" t="s">
        <v>213</v>
      </c>
      <c r="C183" s="60" t="s">
        <v>47</v>
      </c>
      <c r="D183" s="57"/>
      <c r="E183" s="57">
        <v>15534</v>
      </c>
      <c r="F183" s="57">
        <v>15319</v>
      </c>
      <c r="G183" s="57">
        <v>15075</v>
      </c>
      <c r="H183" s="57">
        <v>14238</v>
      </c>
      <c r="I183" s="57"/>
      <c r="J183" s="57">
        <v>14428</v>
      </c>
      <c r="K183" s="57">
        <v>14215</v>
      </c>
      <c r="L183" s="57">
        <v>13432</v>
      </c>
      <c r="M183" s="54">
        <v>13153</v>
      </c>
      <c r="N183" s="57">
        <v>12764</v>
      </c>
      <c r="O183" s="57">
        <v>12560</v>
      </c>
      <c r="P183" s="57">
        <v>12041</v>
      </c>
      <c r="Q183" s="57">
        <v>12240</v>
      </c>
      <c r="R183" s="57">
        <v>11756</v>
      </c>
      <c r="S183" s="57">
        <v>11594</v>
      </c>
      <c r="T183" s="57">
        <v>11508</v>
      </c>
      <c r="U183" s="57">
        <v>11445</v>
      </c>
      <c r="V183" s="57">
        <v>11355</v>
      </c>
      <c r="W183" s="57">
        <v>11284</v>
      </c>
      <c r="X183" s="57">
        <v>11254</v>
      </c>
      <c r="Y183" s="57">
        <v>11225</v>
      </c>
      <c r="Z183" s="57">
        <v>11177</v>
      </c>
      <c r="AA183" s="57">
        <v>11153</v>
      </c>
      <c r="AB183" s="57">
        <v>11142</v>
      </c>
      <c r="AC183" s="57">
        <v>11145</v>
      </c>
      <c r="AD183" s="57">
        <v>11118</v>
      </c>
      <c r="AE183" s="57">
        <v>10991</v>
      </c>
      <c r="AF183" s="57">
        <v>10955</v>
      </c>
      <c r="AG183" s="57">
        <v>10865</v>
      </c>
      <c r="AH183" s="57">
        <v>10824</v>
      </c>
      <c r="AI183" s="57">
        <v>10746</v>
      </c>
      <c r="AJ183" s="57">
        <v>10605</v>
      </c>
      <c r="AK183" s="57">
        <v>10464</v>
      </c>
      <c r="AL183" s="57">
        <v>10383</v>
      </c>
      <c r="AM183" s="57">
        <v>10220</v>
      </c>
      <c r="AN183" s="57">
        <v>10112</v>
      </c>
      <c r="AO183" s="58">
        <v>10012</v>
      </c>
      <c r="AP183" s="58">
        <v>9943</v>
      </c>
      <c r="AQ183" s="58">
        <v>9937</v>
      </c>
      <c r="AR183" s="58">
        <v>9828</v>
      </c>
      <c r="AS183" s="58">
        <v>9738</v>
      </c>
      <c r="AT183" s="58">
        <v>9582</v>
      </c>
      <c r="AU183" s="58">
        <v>9425</v>
      </c>
      <c r="AV183" s="58">
        <v>9373</v>
      </c>
      <c r="AW183" s="58">
        <v>9249</v>
      </c>
      <c r="AX183" s="58"/>
      <c r="AY183" s="58"/>
      <c r="AZ183" s="58"/>
      <c r="BA183" s="58"/>
      <c r="BB183" s="58"/>
      <c r="BC183" s="58"/>
      <c r="BD183" s="58"/>
      <c r="BE183" s="58"/>
      <c r="BF183" s="58"/>
      <c r="BG183" s="58"/>
      <c r="BH183" s="58"/>
      <c r="BI183" s="61" t="s">
        <v>47</v>
      </c>
      <c r="BJ183" s="29"/>
      <c r="BK183" s="57">
        <v>87.58</v>
      </c>
      <c r="BL183" s="57">
        <v>87.58</v>
      </c>
      <c r="BM183" s="57">
        <v>2547</v>
      </c>
      <c r="BN183" s="30"/>
      <c r="BO183" s="57">
        <v>13747</v>
      </c>
      <c r="BP183" s="97">
        <v>6630</v>
      </c>
      <c r="BQ183" s="97">
        <f t="shared" si="49"/>
        <v>7117</v>
      </c>
      <c r="BR183" s="31"/>
      <c r="BS183" s="35">
        <f t="shared" si="50"/>
        <v>10504</v>
      </c>
      <c r="BT183" s="58">
        <v>5069</v>
      </c>
      <c r="BU183" s="57">
        <v>5435</v>
      </c>
      <c r="BV183" s="32"/>
      <c r="BW183" s="104">
        <f t="shared" si="51"/>
        <v>9969</v>
      </c>
      <c r="BX183" s="106">
        <v>4818</v>
      </c>
      <c r="BY183" s="106">
        <v>5151</v>
      </c>
      <c r="BZ183" s="106">
        <v>2541</v>
      </c>
      <c r="CA183" s="31"/>
      <c r="CB183" s="35">
        <f t="shared" si="52"/>
        <v>9964</v>
      </c>
      <c r="CC183" s="58">
        <v>4818</v>
      </c>
      <c r="CD183" s="58">
        <v>5146</v>
      </c>
      <c r="CE183" s="58">
        <v>9969</v>
      </c>
      <c r="CF183" s="33"/>
      <c r="CG183" s="60" t="s">
        <v>47</v>
      </c>
      <c r="CH183" s="104">
        <f t="shared" si="53"/>
        <v>9517</v>
      </c>
      <c r="CI183" s="106">
        <v>4570</v>
      </c>
      <c r="CJ183" s="106">
        <v>4947</v>
      </c>
      <c r="CK183" s="106">
        <v>2577</v>
      </c>
      <c r="CL183" s="31"/>
      <c r="CM183" s="35">
        <f t="shared" si="54"/>
        <v>9719</v>
      </c>
      <c r="CN183" s="58">
        <v>4676</v>
      </c>
      <c r="CO183" s="58">
        <v>5043</v>
      </c>
    </row>
    <row r="184" spans="2:93" ht="9.6" customHeight="1" x14ac:dyDescent="0.15">
      <c r="B184" s="120" t="s">
        <v>214</v>
      </c>
      <c r="C184" s="60" t="s">
        <v>48</v>
      </c>
      <c r="D184" s="57"/>
      <c r="E184" s="57">
        <v>7597</v>
      </c>
      <c r="F184" s="57">
        <v>7483</v>
      </c>
      <c r="G184" s="57">
        <v>6917</v>
      </c>
      <c r="H184" s="57">
        <v>6838</v>
      </c>
      <c r="I184" s="57"/>
      <c r="J184" s="57">
        <v>6872</v>
      </c>
      <c r="K184" s="57">
        <v>6797</v>
      </c>
      <c r="L184" s="57">
        <v>6700</v>
      </c>
      <c r="M184" s="54">
        <v>6636</v>
      </c>
      <c r="N184" s="57">
        <v>6416</v>
      </c>
      <c r="O184" s="57">
        <v>6256</v>
      </c>
      <c r="P184" s="57">
        <v>6180</v>
      </c>
      <c r="Q184" s="57">
        <v>6219</v>
      </c>
      <c r="R184" s="57">
        <v>6011</v>
      </c>
      <c r="S184" s="57">
        <v>6073</v>
      </c>
      <c r="T184" s="57">
        <v>6032</v>
      </c>
      <c r="U184" s="57">
        <v>6043</v>
      </c>
      <c r="V184" s="57">
        <v>6099</v>
      </c>
      <c r="W184" s="57">
        <v>6236</v>
      </c>
      <c r="X184" s="57">
        <v>6255</v>
      </c>
      <c r="Y184" s="57">
        <v>6254</v>
      </c>
      <c r="Z184" s="57">
        <v>6249</v>
      </c>
      <c r="AA184" s="57">
        <v>6236</v>
      </c>
      <c r="AB184" s="57">
        <v>6258</v>
      </c>
      <c r="AC184" s="57">
        <v>6294</v>
      </c>
      <c r="AD184" s="57">
        <v>6262</v>
      </c>
      <c r="AE184" s="57">
        <v>6249</v>
      </c>
      <c r="AF184" s="57">
        <v>6247</v>
      </c>
      <c r="AG184" s="57">
        <v>6188</v>
      </c>
      <c r="AH184" s="57">
        <v>6171</v>
      </c>
      <c r="AI184" s="57">
        <v>6109</v>
      </c>
      <c r="AJ184" s="57">
        <v>6076</v>
      </c>
      <c r="AK184" s="57">
        <v>5988</v>
      </c>
      <c r="AL184" s="57">
        <v>5956</v>
      </c>
      <c r="AM184" s="57">
        <v>5866</v>
      </c>
      <c r="AN184" s="57">
        <v>5802</v>
      </c>
      <c r="AO184" s="58">
        <v>5733</v>
      </c>
      <c r="AP184" s="58">
        <v>5702</v>
      </c>
      <c r="AQ184" s="58">
        <v>5711</v>
      </c>
      <c r="AR184" s="58">
        <v>5668</v>
      </c>
      <c r="AS184" s="58">
        <v>5604</v>
      </c>
      <c r="AT184" s="58">
        <v>5555</v>
      </c>
      <c r="AU184" s="58">
        <v>5509</v>
      </c>
      <c r="AV184" s="58">
        <v>5466</v>
      </c>
      <c r="AW184" s="58">
        <v>5446</v>
      </c>
      <c r="AX184" s="58"/>
      <c r="AY184" s="58"/>
      <c r="AZ184" s="58"/>
      <c r="BA184" s="58"/>
      <c r="BB184" s="58"/>
      <c r="BC184" s="58"/>
      <c r="BD184" s="58"/>
      <c r="BE184" s="58"/>
      <c r="BF184" s="58"/>
      <c r="BG184" s="58"/>
      <c r="BH184" s="58"/>
      <c r="BI184" s="61" t="s">
        <v>48</v>
      </c>
      <c r="BJ184" s="29"/>
      <c r="BK184" s="57">
        <v>29.56</v>
      </c>
      <c r="BL184" s="57">
        <v>29.56</v>
      </c>
      <c r="BM184" s="57">
        <v>1614</v>
      </c>
      <c r="BN184" s="30"/>
      <c r="BO184" s="57">
        <v>6773</v>
      </c>
      <c r="BP184" s="97">
        <v>3295</v>
      </c>
      <c r="BQ184" s="97">
        <f t="shared" si="49"/>
        <v>3478</v>
      </c>
      <c r="BR184" s="31"/>
      <c r="BS184" s="35">
        <f t="shared" si="50"/>
        <v>6028</v>
      </c>
      <c r="BT184" s="58">
        <v>2928</v>
      </c>
      <c r="BU184" s="57">
        <v>3100</v>
      </c>
      <c r="BV184" s="32"/>
      <c r="BW184" s="104">
        <f t="shared" si="51"/>
        <v>5738</v>
      </c>
      <c r="BX184" s="106">
        <v>2751</v>
      </c>
      <c r="BY184" s="106">
        <v>2987</v>
      </c>
      <c r="BZ184" s="106">
        <v>1552</v>
      </c>
      <c r="CA184" s="31"/>
      <c r="CB184" s="35">
        <f t="shared" si="52"/>
        <v>5722</v>
      </c>
      <c r="CC184" s="58">
        <v>2739</v>
      </c>
      <c r="CD184" s="58">
        <v>2983</v>
      </c>
      <c r="CE184" s="58">
        <v>5738</v>
      </c>
      <c r="CF184" s="33"/>
      <c r="CG184" s="60" t="s">
        <v>48</v>
      </c>
      <c r="CH184" s="104">
        <f t="shared" si="53"/>
        <v>5515</v>
      </c>
      <c r="CI184" s="106">
        <v>2615</v>
      </c>
      <c r="CJ184" s="106">
        <v>2900</v>
      </c>
      <c r="CK184" s="106">
        <v>1553</v>
      </c>
      <c r="CL184" s="31"/>
      <c r="CM184" s="35">
        <f t="shared" si="54"/>
        <v>5554</v>
      </c>
      <c r="CN184" s="58">
        <v>2662</v>
      </c>
      <c r="CO184" s="58">
        <v>2892</v>
      </c>
    </row>
    <row r="185" spans="2:93" ht="9.6" customHeight="1" x14ac:dyDescent="0.15">
      <c r="B185" s="120" t="s">
        <v>215</v>
      </c>
      <c r="C185" s="60" t="s">
        <v>49</v>
      </c>
      <c r="D185" s="57"/>
      <c r="E185" s="57">
        <v>12655</v>
      </c>
      <c r="F185" s="57">
        <v>12432</v>
      </c>
      <c r="G185" s="57">
        <v>11742</v>
      </c>
      <c r="H185" s="57">
        <v>10879</v>
      </c>
      <c r="I185" s="57"/>
      <c r="J185" s="57">
        <v>10818</v>
      </c>
      <c r="K185" s="57">
        <v>10563</v>
      </c>
      <c r="L185" s="57">
        <v>9880</v>
      </c>
      <c r="M185" s="54">
        <v>9265</v>
      </c>
      <c r="N185" s="57">
        <v>8761</v>
      </c>
      <c r="O185" s="57">
        <v>8357</v>
      </c>
      <c r="P185" s="57">
        <v>8002</v>
      </c>
      <c r="Q185" s="57">
        <v>8232</v>
      </c>
      <c r="R185" s="57">
        <v>6518</v>
      </c>
      <c r="S185" s="57">
        <v>6293</v>
      </c>
      <c r="T185" s="57">
        <v>6037</v>
      </c>
      <c r="U185" s="57">
        <v>5832</v>
      </c>
      <c r="V185" s="57">
        <v>5607</v>
      </c>
      <c r="W185" s="57">
        <v>5233</v>
      </c>
      <c r="X185" s="57">
        <v>5046</v>
      </c>
      <c r="Y185" s="57">
        <v>4989</v>
      </c>
      <c r="Z185" s="57">
        <v>4838</v>
      </c>
      <c r="AA185" s="57">
        <v>4648</v>
      </c>
      <c r="AB185" s="57">
        <v>4482</v>
      </c>
      <c r="AC185" s="57">
        <v>4351</v>
      </c>
      <c r="AD185" s="57">
        <v>4284</v>
      </c>
      <c r="AE185" s="57">
        <v>4046</v>
      </c>
      <c r="AF185" s="57">
        <v>3828</v>
      </c>
      <c r="AG185" s="57">
        <v>3746</v>
      </c>
      <c r="AH185" s="57">
        <v>3711</v>
      </c>
      <c r="AI185" s="57">
        <v>3681</v>
      </c>
      <c r="AJ185" s="57">
        <v>3707</v>
      </c>
      <c r="AK185" s="57">
        <v>3643</v>
      </c>
      <c r="AL185" s="57">
        <v>3580</v>
      </c>
      <c r="AM185" s="57">
        <v>3533</v>
      </c>
      <c r="AN185" s="57">
        <v>3474</v>
      </c>
      <c r="AO185" s="58">
        <v>3412</v>
      </c>
      <c r="AP185" s="58">
        <v>3381</v>
      </c>
      <c r="AQ185" s="58">
        <v>3313</v>
      </c>
      <c r="AR185" s="58">
        <v>3298</v>
      </c>
      <c r="AS185" s="58">
        <v>3260</v>
      </c>
      <c r="AT185" s="58">
        <v>3225</v>
      </c>
      <c r="AU185" s="58">
        <v>3205</v>
      </c>
      <c r="AV185" s="58">
        <v>3174</v>
      </c>
      <c r="AW185" s="58">
        <v>3117</v>
      </c>
      <c r="AX185" s="58"/>
      <c r="AY185" s="58"/>
      <c r="AZ185" s="58"/>
      <c r="BA185" s="58"/>
      <c r="BB185" s="58"/>
      <c r="BC185" s="58"/>
      <c r="BD185" s="58"/>
      <c r="BE185" s="58"/>
      <c r="BF185" s="58"/>
      <c r="BG185" s="58"/>
      <c r="BH185" s="58"/>
      <c r="BI185" s="61" t="s">
        <v>49</v>
      </c>
      <c r="BJ185" s="29"/>
      <c r="BK185" s="57">
        <v>37.229999999999997</v>
      </c>
      <c r="BL185" s="57">
        <v>37.229999999999997</v>
      </c>
      <c r="BM185" s="57">
        <v>997</v>
      </c>
      <c r="BN185" s="30"/>
      <c r="BO185" s="57">
        <v>10619</v>
      </c>
      <c r="BP185" s="97">
        <v>5115</v>
      </c>
      <c r="BQ185" s="97">
        <f t="shared" si="49"/>
        <v>5504</v>
      </c>
      <c r="BR185" s="31"/>
      <c r="BS185" s="35">
        <f t="shared" si="50"/>
        <v>3625</v>
      </c>
      <c r="BT185" s="58">
        <v>1740</v>
      </c>
      <c r="BU185" s="57">
        <v>1885</v>
      </c>
      <c r="BV185" s="32"/>
      <c r="BW185" s="104">
        <f t="shared" si="51"/>
        <v>3445</v>
      </c>
      <c r="BX185" s="106">
        <v>1628</v>
      </c>
      <c r="BY185" s="106">
        <v>1817</v>
      </c>
      <c r="BZ185" s="106">
        <v>992</v>
      </c>
      <c r="CA185" s="31"/>
      <c r="CB185" s="35">
        <f t="shared" si="52"/>
        <v>3443</v>
      </c>
      <c r="CC185" s="58">
        <v>1628</v>
      </c>
      <c r="CD185" s="58">
        <v>1815</v>
      </c>
      <c r="CE185" s="58">
        <v>3445</v>
      </c>
      <c r="CF185" s="33"/>
      <c r="CG185" s="60" t="s">
        <v>49</v>
      </c>
      <c r="CH185" s="104">
        <f t="shared" si="53"/>
        <v>3218</v>
      </c>
      <c r="CI185" s="106">
        <v>1513</v>
      </c>
      <c r="CJ185" s="106">
        <v>1705</v>
      </c>
      <c r="CK185" s="106">
        <v>975</v>
      </c>
      <c r="CL185" s="31"/>
      <c r="CM185" s="35">
        <f t="shared" si="54"/>
        <v>3246</v>
      </c>
      <c r="CN185" s="58">
        <v>1519</v>
      </c>
      <c r="CO185" s="58">
        <v>1727</v>
      </c>
    </row>
    <row r="186" spans="2:93" ht="9.6" customHeight="1" x14ac:dyDescent="0.15">
      <c r="B186" s="120" t="s">
        <v>216</v>
      </c>
      <c r="C186" s="60" t="s">
        <v>50</v>
      </c>
      <c r="D186" s="57"/>
      <c r="E186" s="57">
        <v>12258</v>
      </c>
      <c r="F186" s="57">
        <v>12064</v>
      </c>
      <c r="G186" s="57">
        <v>11838</v>
      </c>
      <c r="H186" s="57">
        <v>11555</v>
      </c>
      <c r="I186" s="57"/>
      <c r="J186" s="57">
        <v>11719</v>
      </c>
      <c r="K186" s="57">
        <v>11503</v>
      </c>
      <c r="L186" s="57">
        <v>11369</v>
      </c>
      <c r="M186" s="54">
        <v>11115</v>
      </c>
      <c r="N186" s="57">
        <v>10895</v>
      </c>
      <c r="O186" s="57">
        <v>10545</v>
      </c>
      <c r="P186" s="57">
        <v>10342</v>
      </c>
      <c r="Q186" s="57">
        <v>10518</v>
      </c>
      <c r="R186" s="57">
        <v>9969</v>
      </c>
      <c r="S186" s="57">
        <v>9804</v>
      </c>
      <c r="T186" s="57">
        <v>9612</v>
      </c>
      <c r="U186" s="57">
        <v>9571</v>
      </c>
      <c r="V186" s="57">
        <v>9529</v>
      </c>
      <c r="W186" s="57">
        <v>9514</v>
      </c>
      <c r="X186" s="57">
        <v>9429</v>
      </c>
      <c r="Y186" s="57">
        <v>9379</v>
      </c>
      <c r="Z186" s="57">
        <v>9390</v>
      </c>
      <c r="AA186" s="57">
        <v>9330</v>
      </c>
      <c r="AB186" s="57">
        <v>9240</v>
      </c>
      <c r="AC186" s="57">
        <v>9226</v>
      </c>
      <c r="AD186" s="57">
        <v>9213</v>
      </c>
      <c r="AE186" s="57">
        <v>9182</v>
      </c>
      <c r="AF186" s="57">
        <v>9161</v>
      </c>
      <c r="AG186" s="57">
        <v>9106</v>
      </c>
      <c r="AH186" s="57">
        <v>9076</v>
      </c>
      <c r="AI186" s="57">
        <v>9016</v>
      </c>
      <c r="AJ186" s="57">
        <v>8962</v>
      </c>
      <c r="AK186" s="57">
        <v>8884</v>
      </c>
      <c r="AL186" s="57">
        <v>8884</v>
      </c>
      <c r="AM186" s="57">
        <v>8862</v>
      </c>
      <c r="AN186" s="57">
        <v>8808</v>
      </c>
      <c r="AO186" s="58">
        <v>8700</v>
      </c>
      <c r="AP186" s="58">
        <v>8677</v>
      </c>
      <c r="AQ186" s="58">
        <v>8630</v>
      </c>
      <c r="AR186" s="58">
        <v>8524</v>
      </c>
      <c r="AS186" s="58">
        <v>8503</v>
      </c>
      <c r="AT186" s="58">
        <v>8415</v>
      </c>
      <c r="AU186" s="58">
        <v>8391</v>
      </c>
      <c r="AV186" s="58">
        <v>8261</v>
      </c>
      <c r="AW186" s="58">
        <v>8127</v>
      </c>
      <c r="AX186" s="58"/>
      <c r="AY186" s="58"/>
      <c r="AZ186" s="58"/>
      <c r="BA186" s="58"/>
      <c r="BB186" s="58"/>
      <c r="BC186" s="58"/>
      <c r="BD186" s="58"/>
      <c r="BE186" s="58"/>
      <c r="BF186" s="58"/>
      <c r="BG186" s="58"/>
      <c r="BH186" s="58"/>
      <c r="BI186" s="61" t="s">
        <v>50</v>
      </c>
      <c r="BJ186" s="29"/>
      <c r="BK186" s="57">
        <v>78.45</v>
      </c>
      <c r="BL186" s="57">
        <v>78.45</v>
      </c>
      <c r="BM186" s="57">
        <v>2135</v>
      </c>
      <c r="BN186" s="30"/>
      <c r="BO186" s="57">
        <v>11019</v>
      </c>
      <c r="BP186" s="97">
        <v>5279</v>
      </c>
      <c r="BQ186" s="97">
        <f t="shared" si="49"/>
        <v>5740</v>
      </c>
      <c r="BR186" s="31"/>
      <c r="BS186" s="35">
        <f t="shared" si="50"/>
        <v>8915</v>
      </c>
      <c r="BT186" s="58">
        <v>4302</v>
      </c>
      <c r="BU186" s="57">
        <v>4613</v>
      </c>
      <c r="BV186" s="32"/>
      <c r="BW186" s="104">
        <f t="shared" si="51"/>
        <v>8750</v>
      </c>
      <c r="BX186" s="106">
        <v>4227</v>
      </c>
      <c r="BY186" s="106">
        <v>4523</v>
      </c>
      <c r="BZ186" s="106">
        <v>2140</v>
      </c>
      <c r="CA186" s="31"/>
      <c r="CB186" s="35">
        <f t="shared" si="52"/>
        <v>8733</v>
      </c>
      <c r="CC186" s="58">
        <v>4224</v>
      </c>
      <c r="CD186" s="58">
        <v>4509</v>
      </c>
      <c r="CE186" s="58">
        <v>8750</v>
      </c>
      <c r="CF186" s="33"/>
      <c r="CG186" s="60" t="s">
        <v>50</v>
      </c>
      <c r="CH186" s="104">
        <f t="shared" si="53"/>
        <v>8334</v>
      </c>
      <c r="CI186" s="106">
        <v>4030</v>
      </c>
      <c r="CJ186" s="106">
        <v>4304</v>
      </c>
      <c r="CK186" s="106">
        <v>2201</v>
      </c>
      <c r="CL186" s="31"/>
      <c r="CM186" s="35">
        <f t="shared" si="54"/>
        <v>8503</v>
      </c>
      <c r="CN186" s="58">
        <v>4137</v>
      </c>
      <c r="CO186" s="58">
        <v>4366</v>
      </c>
    </row>
    <row r="187" spans="2:93" ht="9.6" customHeight="1" x14ac:dyDescent="0.15">
      <c r="B187" s="120" t="s">
        <v>217</v>
      </c>
      <c r="C187" s="60" t="s">
        <v>51</v>
      </c>
      <c r="D187" s="57"/>
      <c r="E187" s="57">
        <v>9681</v>
      </c>
      <c r="F187" s="57">
        <v>9475</v>
      </c>
      <c r="G187" s="57">
        <v>9062</v>
      </c>
      <c r="H187" s="57">
        <v>8945</v>
      </c>
      <c r="I187" s="57"/>
      <c r="J187" s="57">
        <v>9061</v>
      </c>
      <c r="K187" s="57">
        <v>8845</v>
      </c>
      <c r="L187" s="57">
        <v>8750</v>
      </c>
      <c r="M187" s="54">
        <v>8671</v>
      </c>
      <c r="N187" s="57">
        <v>8453</v>
      </c>
      <c r="O187" s="57">
        <v>8374</v>
      </c>
      <c r="P187" s="57">
        <v>8253</v>
      </c>
      <c r="Q187" s="57">
        <v>8355</v>
      </c>
      <c r="R187" s="57">
        <v>8094</v>
      </c>
      <c r="S187" s="57">
        <v>8045</v>
      </c>
      <c r="T187" s="57">
        <v>7988</v>
      </c>
      <c r="U187" s="57">
        <v>8076</v>
      </c>
      <c r="V187" s="57">
        <v>8027</v>
      </c>
      <c r="W187" s="57">
        <v>7967</v>
      </c>
      <c r="X187" s="57">
        <v>8025</v>
      </c>
      <c r="Y187" s="57">
        <v>8006</v>
      </c>
      <c r="Z187" s="57">
        <v>8031</v>
      </c>
      <c r="AA187" s="57">
        <v>8066</v>
      </c>
      <c r="AB187" s="57">
        <v>8066</v>
      </c>
      <c r="AC187" s="57">
        <v>8100</v>
      </c>
      <c r="AD187" s="57">
        <v>8084</v>
      </c>
      <c r="AE187" s="57">
        <v>8103</v>
      </c>
      <c r="AF187" s="57">
        <v>8110</v>
      </c>
      <c r="AG187" s="57">
        <v>8069</v>
      </c>
      <c r="AH187" s="57">
        <v>8067</v>
      </c>
      <c r="AI187" s="57">
        <v>8012</v>
      </c>
      <c r="AJ187" s="57">
        <v>7960</v>
      </c>
      <c r="AK187" s="57">
        <v>7912</v>
      </c>
      <c r="AL187" s="57">
        <v>7855</v>
      </c>
      <c r="AM187" s="57">
        <v>7833</v>
      </c>
      <c r="AN187" s="57">
        <v>7770</v>
      </c>
      <c r="AO187" s="58">
        <v>7689</v>
      </c>
      <c r="AP187" s="58">
        <v>7655</v>
      </c>
      <c r="AQ187" s="58">
        <v>7630</v>
      </c>
      <c r="AR187" s="58">
        <v>7626</v>
      </c>
      <c r="AS187" s="58">
        <v>7650</v>
      </c>
      <c r="AT187" s="58">
        <v>7600</v>
      </c>
      <c r="AU187" s="58">
        <v>7524</v>
      </c>
      <c r="AV187" s="58">
        <v>7505</v>
      </c>
      <c r="AW187" s="58">
        <v>7459</v>
      </c>
      <c r="AX187" s="58"/>
      <c r="AY187" s="58"/>
      <c r="AZ187" s="58"/>
      <c r="BA187" s="58"/>
      <c r="BB187" s="58"/>
      <c r="BC187" s="58"/>
      <c r="BD187" s="58"/>
      <c r="BE187" s="58"/>
      <c r="BF187" s="58"/>
      <c r="BG187" s="58"/>
      <c r="BH187" s="58"/>
      <c r="BI187" s="61" t="s">
        <v>51</v>
      </c>
      <c r="BJ187" s="29"/>
      <c r="BK187" s="57">
        <v>30.91</v>
      </c>
      <c r="BL187" s="57">
        <v>30.91</v>
      </c>
      <c r="BM187" s="57">
        <v>1892</v>
      </c>
      <c r="BN187" s="30"/>
      <c r="BO187" s="57">
        <v>8742</v>
      </c>
      <c r="BP187" s="97">
        <v>4242</v>
      </c>
      <c r="BQ187" s="97">
        <f t="shared" si="49"/>
        <v>4500</v>
      </c>
      <c r="BR187" s="31"/>
      <c r="BS187" s="35">
        <f t="shared" si="50"/>
        <v>7902</v>
      </c>
      <c r="BT187" s="58">
        <v>3807</v>
      </c>
      <c r="BU187" s="57">
        <v>4095</v>
      </c>
      <c r="BV187" s="32"/>
      <c r="BW187" s="104">
        <f t="shared" si="51"/>
        <v>7639</v>
      </c>
      <c r="BX187" s="106">
        <v>3718</v>
      </c>
      <c r="BY187" s="106">
        <v>3921</v>
      </c>
      <c r="BZ187" s="106">
        <v>1834</v>
      </c>
      <c r="CA187" s="31"/>
      <c r="CB187" s="35">
        <f t="shared" si="52"/>
        <v>7632</v>
      </c>
      <c r="CC187" s="58">
        <v>3716</v>
      </c>
      <c r="CD187" s="58">
        <v>3916</v>
      </c>
      <c r="CE187" s="58">
        <v>7639</v>
      </c>
      <c r="CF187" s="33"/>
      <c r="CG187" s="60" t="s">
        <v>51</v>
      </c>
      <c r="CH187" s="104">
        <f t="shared" si="53"/>
        <v>7546</v>
      </c>
      <c r="CI187" s="106">
        <v>3662</v>
      </c>
      <c r="CJ187" s="106">
        <v>3884</v>
      </c>
      <c r="CK187" s="106">
        <v>1967</v>
      </c>
      <c r="CL187" s="31"/>
      <c r="CM187" s="35">
        <f t="shared" si="54"/>
        <v>7518</v>
      </c>
      <c r="CN187" s="58">
        <v>3654</v>
      </c>
      <c r="CO187" s="58">
        <v>3864</v>
      </c>
    </row>
    <row r="188" spans="2:93" ht="9.6" customHeight="1" x14ac:dyDescent="0.15">
      <c r="B188" s="120" t="s">
        <v>219</v>
      </c>
      <c r="C188" s="60" t="s">
        <v>52</v>
      </c>
      <c r="D188" s="57"/>
      <c r="E188" s="57">
        <v>3721</v>
      </c>
      <c r="F188" s="57">
        <v>3662</v>
      </c>
      <c r="G188" s="57">
        <v>3491</v>
      </c>
      <c r="H188" s="57">
        <v>3451</v>
      </c>
      <c r="I188" s="57"/>
      <c r="J188" s="57">
        <v>3464</v>
      </c>
      <c r="K188" s="57">
        <v>3343</v>
      </c>
      <c r="L188" s="57">
        <v>3270</v>
      </c>
      <c r="M188" s="54">
        <v>3190</v>
      </c>
      <c r="N188" s="57">
        <v>3109</v>
      </c>
      <c r="O188" s="57">
        <v>2834</v>
      </c>
      <c r="P188" s="57">
        <v>2676</v>
      </c>
      <c r="Q188" s="57">
        <v>2753</v>
      </c>
      <c r="R188" s="57">
        <v>2499</v>
      </c>
      <c r="S188" s="57">
        <v>2426</v>
      </c>
      <c r="T188" s="57">
        <v>2375</v>
      </c>
      <c r="U188" s="57">
        <v>2333</v>
      </c>
      <c r="V188" s="57">
        <v>2334</v>
      </c>
      <c r="W188" s="57">
        <v>2285</v>
      </c>
      <c r="X188" s="57">
        <v>2234</v>
      </c>
      <c r="Y188" s="57">
        <v>2176</v>
      </c>
      <c r="Z188" s="57">
        <v>2138</v>
      </c>
      <c r="AA188" s="57">
        <v>2105</v>
      </c>
      <c r="AB188" s="57">
        <v>2072</v>
      </c>
      <c r="AC188" s="57">
        <v>2035</v>
      </c>
      <c r="AD188" s="57">
        <v>1994</v>
      </c>
      <c r="AE188" s="57">
        <v>1955</v>
      </c>
      <c r="AF188" s="57">
        <v>1934</v>
      </c>
      <c r="AG188" s="57">
        <v>1927</v>
      </c>
      <c r="AH188" s="57">
        <v>1908</v>
      </c>
      <c r="AI188" s="57">
        <v>1901</v>
      </c>
      <c r="AJ188" s="57">
        <v>1880</v>
      </c>
      <c r="AK188" s="57">
        <v>1837</v>
      </c>
      <c r="AL188" s="57">
        <v>1804</v>
      </c>
      <c r="AM188" s="57">
        <v>1796</v>
      </c>
      <c r="AN188" s="57">
        <v>1749</v>
      </c>
      <c r="AO188" s="58">
        <v>1715</v>
      </c>
      <c r="AP188" s="58">
        <v>1710</v>
      </c>
      <c r="AQ188" s="58">
        <v>1672</v>
      </c>
      <c r="AR188" s="58">
        <v>1651</v>
      </c>
      <c r="AS188" s="58">
        <v>1645</v>
      </c>
      <c r="AT188" s="58">
        <v>1635</v>
      </c>
      <c r="AU188" s="58">
        <v>1637</v>
      </c>
      <c r="AV188" s="58">
        <v>1583</v>
      </c>
      <c r="AW188" s="58">
        <v>1573</v>
      </c>
      <c r="AX188" s="58"/>
      <c r="AY188" s="58"/>
      <c r="AZ188" s="58"/>
      <c r="BA188" s="58"/>
      <c r="BB188" s="58"/>
      <c r="BC188" s="58"/>
      <c r="BD188" s="58"/>
      <c r="BE188" s="58"/>
      <c r="BF188" s="58"/>
      <c r="BG188" s="58"/>
      <c r="BH188" s="58"/>
      <c r="BI188" s="61" t="s">
        <v>52</v>
      </c>
      <c r="BJ188" s="29"/>
      <c r="BK188" s="57">
        <v>158.9</v>
      </c>
      <c r="BL188" s="57">
        <v>158.9</v>
      </c>
      <c r="BM188" s="57">
        <v>499</v>
      </c>
      <c r="BN188" s="30"/>
      <c r="BO188" s="57">
        <v>3253</v>
      </c>
      <c r="BP188" s="97">
        <v>1598</v>
      </c>
      <c r="BQ188" s="97">
        <f t="shared" si="49"/>
        <v>1655</v>
      </c>
      <c r="BR188" s="31"/>
      <c r="BS188" s="35">
        <f t="shared" si="50"/>
        <v>1844</v>
      </c>
      <c r="BT188" s="58">
        <v>888</v>
      </c>
      <c r="BU188" s="57">
        <v>956</v>
      </c>
      <c r="BV188" s="32"/>
      <c r="BW188" s="104">
        <f t="shared" si="51"/>
        <v>1732</v>
      </c>
      <c r="BX188" s="106">
        <v>836</v>
      </c>
      <c r="BY188" s="106">
        <v>896</v>
      </c>
      <c r="BZ188" s="106">
        <v>496</v>
      </c>
      <c r="CA188" s="31"/>
      <c r="CB188" s="35">
        <f t="shared" si="52"/>
        <v>1730</v>
      </c>
      <c r="CC188" s="58">
        <v>835</v>
      </c>
      <c r="CD188" s="58">
        <v>895</v>
      </c>
      <c r="CE188" s="58">
        <v>1732</v>
      </c>
      <c r="CF188" s="33"/>
      <c r="CG188" s="60" t="s">
        <v>52</v>
      </c>
      <c r="CH188" s="104">
        <f t="shared" si="53"/>
        <v>1604</v>
      </c>
      <c r="CI188" s="106">
        <v>774</v>
      </c>
      <c r="CJ188" s="106">
        <v>830</v>
      </c>
      <c r="CK188" s="106">
        <v>497</v>
      </c>
      <c r="CL188" s="31"/>
      <c r="CM188" s="35">
        <f t="shared" si="54"/>
        <v>1632</v>
      </c>
      <c r="CN188" s="58">
        <v>783</v>
      </c>
      <c r="CO188" s="58">
        <v>849</v>
      </c>
    </row>
    <row r="189" spans="2:93" ht="9.6" customHeight="1" x14ac:dyDescent="0.15">
      <c r="B189" s="120" t="s">
        <v>220</v>
      </c>
      <c r="C189" s="60" t="s">
        <v>53</v>
      </c>
      <c r="D189" s="57"/>
      <c r="E189" s="57">
        <v>24462</v>
      </c>
      <c r="F189" s="57">
        <v>24007</v>
      </c>
      <c r="G189" s="57">
        <v>23778</v>
      </c>
      <c r="H189" s="57">
        <v>23449</v>
      </c>
      <c r="I189" s="57"/>
      <c r="J189" s="57">
        <v>23702</v>
      </c>
      <c r="K189" s="57">
        <v>23546</v>
      </c>
      <c r="L189" s="57">
        <v>23165</v>
      </c>
      <c r="M189" s="54">
        <v>22982</v>
      </c>
      <c r="N189" s="57">
        <v>22719</v>
      </c>
      <c r="O189" s="57">
        <v>22551</v>
      </c>
      <c r="P189" s="57">
        <v>22283</v>
      </c>
      <c r="Q189" s="57">
        <v>22340</v>
      </c>
      <c r="R189" s="57">
        <v>22040</v>
      </c>
      <c r="S189" s="57">
        <v>22009</v>
      </c>
      <c r="T189" s="57">
        <v>22198</v>
      </c>
      <c r="U189" s="57">
        <v>22103</v>
      </c>
      <c r="V189" s="57">
        <v>22191</v>
      </c>
      <c r="W189" s="57">
        <v>22364</v>
      </c>
      <c r="X189" s="57">
        <v>22389</v>
      </c>
      <c r="Y189" s="57">
        <v>22541</v>
      </c>
      <c r="Z189" s="57">
        <v>22486</v>
      </c>
      <c r="AA189" s="57">
        <v>22431</v>
      </c>
      <c r="AB189" s="57">
        <v>22527</v>
      </c>
      <c r="AC189" s="57">
        <v>22598</v>
      </c>
      <c r="AD189" s="57">
        <v>22715</v>
      </c>
      <c r="AE189" s="57">
        <v>22790</v>
      </c>
      <c r="AF189" s="57">
        <v>22790</v>
      </c>
      <c r="AG189" s="57">
        <v>22881</v>
      </c>
      <c r="AH189" s="57">
        <v>22883</v>
      </c>
      <c r="AI189" s="57">
        <v>22949</v>
      </c>
      <c r="AJ189" s="57">
        <v>22963</v>
      </c>
      <c r="AK189" s="57">
        <v>23044</v>
      </c>
      <c r="AL189" s="57">
        <v>23074</v>
      </c>
      <c r="AM189" s="57">
        <v>23084</v>
      </c>
      <c r="AN189" s="57">
        <v>23086</v>
      </c>
      <c r="AO189" s="57">
        <v>23199</v>
      </c>
      <c r="AP189" s="58">
        <v>23065</v>
      </c>
      <c r="AQ189" s="58">
        <v>22989</v>
      </c>
      <c r="AR189" s="58">
        <v>22925</v>
      </c>
      <c r="AS189" s="58">
        <v>22958</v>
      </c>
      <c r="AT189" s="58">
        <v>22871</v>
      </c>
      <c r="AU189" s="58">
        <v>22646</v>
      </c>
      <c r="AV189" s="58">
        <v>22531</v>
      </c>
      <c r="AW189" s="58">
        <v>22413</v>
      </c>
      <c r="AX189" s="58"/>
      <c r="AY189" s="58"/>
      <c r="AZ189" s="58"/>
      <c r="BA189" s="58"/>
      <c r="BB189" s="58"/>
      <c r="BC189" s="58"/>
      <c r="BD189" s="58"/>
      <c r="BE189" s="58"/>
      <c r="BF189" s="58"/>
      <c r="BG189" s="58"/>
      <c r="BH189" s="58"/>
      <c r="BI189" s="61" t="s">
        <v>53</v>
      </c>
      <c r="BJ189" s="29"/>
      <c r="BK189" s="57">
        <v>70.27</v>
      </c>
      <c r="BL189" s="57">
        <v>70.27</v>
      </c>
      <c r="BM189" s="57">
        <v>6614</v>
      </c>
      <c r="BN189" s="30"/>
      <c r="BO189" s="57">
        <v>23134</v>
      </c>
      <c r="BP189" s="97">
        <v>11149</v>
      </c>
      <c r="BQ189" s="97">
        <f t="shared" si="49"/>
        <v>11985</v>
      </c>
      <c r="BR189" s="31"/>
      <c r="BS189" s="35">
        <f t="shared" si="50"/>
        <v>22756</v>
      </c>
      <c r="BT189" s="57">
        <v>11018</v>
      </c>
      <c r="BU189" s="57">
        <v>11738</v>
      </c>
      <c r="BV189" s="32"/>
      <c r="BW189" s="104">
        <f t="shared" si="51"/>
        <v>23183</v>
      </c>
      <c r="BX189" s="106">
        <v>11231</v>
      </c>
      <c r="BY189" s="106">
        <v>11952</v>
      </c>
      <c r="BZ189" s="106">
        <v>6708</v>
      </c>
      <c r="CA189" s="31"/>
      <c r="CB189" s="35">
        <f t="shared" si="52"/>
        <v>23113</v>
      </c>
      <c r="CC189" s="57">
        <v>11205</v>
      </c>
      <c r="CD189" s="57">
        <v>11908</v>
      </c>
      <c r="CE189" s="57">
        <v>23183</v>
      </c>
      <c r="CF189" s="33"/>
      <c r="CG189" s="60" t="s">
        <v>53</v>
      </c>
      <c r="CH189" s="104">
        <f t="shared" si="53"/>
        <v>23039</v>
      </c>
      <c r="CI189" s="106">
        <v>11111</v>
      </c>
      <c r="CJ189" s="106">
        <v>11928</v>
      </c>
      <c r="CK189" s="106">
        <v>7092</v>
      </c>
      <c r="CL189" s="31"/>
      <c r="CM189" s="35">
        <f t="shared" si="54"/>
        <v>22987</v>
      </c>
      <c r="CN189" s="58">
        <v>11075</v>
      </c>
      <c r="CO189" s="58">
        <v>11912</v>
      </c>
    </row>
    <row r="190" spans="2:93" ht="9.6" customHeight="1" x14ac:dyDescent="0.15">
      <c r="B190" s="120" t="s">
        <v>221</v>
      </c>
      <c r="C190" s="60" t="s">
        <v>54</v>
      </c>
      <c r="D190" s="57"/>
      <c r="E190" s="57">
        <v>9281</v>
      </c>
      <c r="F190" s="57">
        <v>9108</v>
      </c>
      <c r="G190" s="57">
        <v>8916</v>
      </c>
      <c r="H190" s="57">
        <v>8750</v>
      </c>
      <c r="I190" s="57"/>
      <c r="J190" s="57">
        <v>8733</v>
      </c>
      <c r="K190" s="57">
        <v>8543</v>
      </c>
      <c r="L190" s="57">
        <v>8196</v>
      </c>
      <c r="M190" s="54">
        <v>8033</v>
      </c>
      <c r="N190" s="57">
        <v>7840</v>
      </c>
      <c r="O190" s="57">
        <v>7675</v>
      </c>
      <c r="P190" s="57">
        <v>7589</v>
      </c>
      <c r="Q190" s="57">
        <v>7652</v>
      </c>
      <c r="R190" s="57">
        <v>7429</v>
      </c>
      <c r="S190" s="57">
        <v>7337</v>
      </c>
      <c r="T190" s="57">
        <v>7249</v>
      </c>
      <c r="U190" s="57">
        <v>7226</v>
      </c>
      <c r="V190" s="57">
        <v>7246</v>
      </c>
      <c r="W190" s="57">
        <v>7192</v>
      </c>
      <c r="X190" s="57">
        <v>7142</v>
      </c>
      <c r="Y190" s="57">
        <v>7097</v>
      </c>
      <c r="Z190" s="57">
        <v>7104</v>
      </c>
      <c r="AA190" s="57">
        <v>7092</v>
      </c>
      <c r="AB190" s="57">
        <v>7106</v>
      </c>
      <c r="AC190" s="57">
        <v>7127</v>
      </c>
      <c r="AD190" s="57">
        <v>7135</v>
      </c>
      <c r="AE190" s="57">
        <v>7106</v>
      </c>
      <c r="AF190" s="57">
        <v>7057</v>
      </c>
      <c r="AG190" s="57">
        <v>6974</v>
      </c>
      <c r="AH190" s="57">
        <v>6925</v>
      </c>
      <c r="AI190" s="57">
        <v>6877</v>
      </c>
      <c r="AJ190" s="57">
        <v>6806</v>
      </c>
      <c r="AK190" s="57">
        <v>6747</v>
      </c>
      <c r="AL190" s="57">
        <v>6671</v>
      </c>
      <c r="AM190" s="57">
        <v>6659</v>
      </c>
      <c r="AN190" s="57">
        <v>6554</v>
      </c>
      <c r="AO190" s="57">
        <v>6500</v>
      </c>
      <c r="AP190" s="58">
        <v>6373</v>
      </c>
      <c r="AQ190" s="58">
        <v>6294</v>
      </c>
      <c r="AR190" s="58">
        <v>6225</v>
      </c>
      <c r="AS190" s="58">
        <v>6134</v>
      </c>
      <c r="AT190" s="58">
        <v>6094</v>
      </c>
      <c r="AU190" s="58">
        <v>6034</v>
      </c>
      <c r="AV190" s="58">
        <v>5958</v>
      </c>
      <c r="AW190" s="58">
        <v>5874</v>
      </c>
      <c r="AX190" s="58"/>
      <c r="AY190" s="58"/>
      <c r="AZ190" s="58"/>
      <c r="BA190" s="58"/>
      <c r="BB190" s="58"/>
      <c r="BC190" s="58"/>
      <c r="BD190" s="58"/>
      <c r="BE190" s="58"/>
      <c r="BF190" s="58"/>
      <c r="BG190" s="58"/>
      <c r="BH190" s="58"/>
      <c r="BI190" s="61" t="s">
        <v>54</v>
      </c>
      <c r="BJ190" s="29"/>
      <c r="BK190" s="57">
        <v>45.67</v>
      </c>
      <c r="BL190" s="57">
        <v>45.67</v>
      </c>
      <c r="BM190" s="57">
        <v>1870</v>
      </c>
      <c r="BN190" s="30"/>
      <c r="BO190" s="57">
        <v>8340</v>
      </c>
      <c r="BP190" s="97">
        <v>3895</v>
      </c>
      <c r="BQ190" s="97">
        <f t="shared" si="49"/>
        <v>4445</v>
      </c>
      <c r="BR190" s="31"/>
      <c r="BS190" s="35">
        <f t="shared" si="50"/>
        <v>6782</v>
      </c>
      <c r="BT190" s="57">
        <v>3143</v>
      </c>
      <c r="BU190" s="57">
        <v>3639</v>
      </c>
      <c r="BV190" s="32"/>
      <c r="BW190" s="104">
        <f t="shared" si="51"/>
        <v>6507</v>
      </c>
      <c r="BX190" s="106">
        <v>3028</v>
      </c>
      <c r="BY190" s="106">
        <v>3479</v>
      </c>
      <c r="BZ190" s="106">
        <v>1679</v>
      </c>
      <c r="CA190" s="31"/>
      <c r="CB190" s="35">
        <f t="shared" si="52"/>
        <v>6496</v>
      </c>
      <c r="CC190" s="57">
        <v>3025</v>
      </c>
      <c r="CD190" s="57">
        <v>3471</v>
      </c>
      <c r="CE190" s="57">
        <v>6507</v>
      </c>
      <c r="CF190" s="33"/>
      <c r="CG190" s="60" t="s">
        <v>54</v>
      </c>
      <c r="CH190" s="104">
        <f t="shared" si="53"/>
        <v>6024</v>
      </c>
      <c r="CI190" s="106">
        <v>2811</v>
      </c>
      <c r="CJ190" s="106">
        <v>3213</v>
      </c>
      <c r="CK190" s="106">
        <v>1617</v>
      </c>
      <c r="CL190" s="31"/>
      <c r="CM190" s="35">
        <f t="shared" si="54"/>
        <v>6132</v>
      </c>
      <c r="CN190" s="58">
        <v>2868</v>
      </c>
      <c r="CO190" s="58">
        <v>3264</v>
      </c>
    </row>
    <row r="191" spans="2:93" ht="9.6" customHeight="1" x14ac:dyDescent="0.15">
      <c r="B191" s="120" t="s">
        <v>222</v>
      </c>
      <c r="C191" s="60" t="s">
        <v>55</v>
      </c>
      <c r="D191" s="57"/>
      <c r="E191" s="57">
        <v>14355</v>
      </c>
      <c r="F191" s="57">
        <v>14101</v>
      </c>
      <c r="G191" s="57">
        <v>13863</v>
      </c>
      <c r="H191" s="57">
        <v>13679</v>
      </c>
      <c r="I191" s="57"/>
      <c r="J191" s="57">
        <v>14148</v>
      </c>
      <c r="K191" s="57">
        <v>13810</v>
      </c>
      <c r="L191" s="57">
        <v>13403</v>
      </c>
      <c r="M191" s="54">
        <v>12927</v>
      </c>
      <c r="N191" s="57">
        <v>11828</v>
      </c>
      <c r="O191" s="57">
        <v>11605</v>
      </c>
      <c r="P191" s="57">
        <v>11432</v>
      </c>
      <c r="Q191" s="57">
        <v>11576</v>
      </c>
      <c r="R191" s="57">
        <v>11103</v>
      </c>
      <c r="S191" s="57">
        <v>10909</v>
      </c>
      <c r="T191" s="57">
        <v>10813</v>
      </c>
      <c r="U191" s="57">
        <v>10695</v>
      </c>
      <c r="V191" s="57">
        <v>10563</v>
      </c>
      <c r="W191" s="57">
        <v>10458</v>
      </c>
      <c r="X191" s="57">
        <v>10452</v>
      </c>
      <c r="Y191" s="57">
        <v>10447</v>
      </c>
      <c r="Z191" s="57">
        <v>10373</v>
      </c>
      <c r="AA191" s="57">
        <v>10301</v>
      </c>
      <c r="AB191" s="57">
        <v>10259</v>
      </c>
      <c r="AC191" s="57">
        <v>10141</v>
      </c>
      <c r="AD191" s="57">
        <v>10089</v>
      </c>
      <c r="AE191" s="57">
        <v>10088</v>
      </c>
      <c r="AF191" s="57">
        <v>10040</v>
      </c>
      <c r="AG191" s="57">
        <v>9982</v>
      </c>
      <c r="AH191" s="57">
        <v>9876</v>
      </c>
      <c r="AI191" s="57">
        <v>9797</v>
      </c>
      <c r="AJ191" s="57">
        <v>9775</v>
      </c>
      <c r="AK191" s="57">
        <v>9687</v>
      </c>
      <c r="AL191" s="57">
        <v>9623</v>
      </c>
      <c r="AM191" s="57">
        <v>9565</v>
      </c>
      <c r="AN191" s="57">
        <v>9478</v>
      </c>
      <c r="AO191" s="57">
        <v>9365</v>
      </c>
      <c r="AP191" s="58">
        <v>9206</v>
      </c>
      <c r="AQ191" s="58">
        <v>9052</v>
      </c>
      <c r="AR191" s="58">
        <v>8930</v>
      </c>
      <c r="AS191" s="58">
        <v>8852</v>
      </c>
      <c r="AT191" s="58">
        <v>8723</v>
      </c>
      <c r="AU191" s="58">
        <v>8582</v>
      </c>
      <c r="AV191" s="58">
        <v>8474</v>
      </c>
      <c r="AW191" s="58">
        <v>8306</v>
      </c>
      <c r="AX191" s="58"/>
      <c r="AY191" s="58"/>
      <c r="AZ191" s="58"/>
      <c r="BA191" s="58"/>
      <c r="BB191" s="58"/>
      <c r="BC191" s="58"/>
      <c r="BD191" s="58"/>
      <c r="BE191" s="58"/>
      <c r="BF191" s="58"/>
      <c r="BG191" s="58"/>
      <c r="BH191" s="58"/>
      <c r="BI191" s="61" t="s">
        <v>55</v>
      </c>
      <c r="BJ191" s="29"/>
      <c r="BK191" s="57">
        <v>141.22999999999999</v>
      </c>
      <c r="BL191" s="57">
        <v>141.22999999999999</v>
      </c>
      <c r="BM191" s="57">
        <v>2659</v>
      </c>
      <c r="BN191" s="30"/>
      <c r="BO191" s="57">
        <v>12710</v>
      </c>
      <c r="BP191" s="97">
        <v>6071</v>
      </c>
      <c r="BQ191" s="97">
        <f t="shared" si="49"/>
        <v>6639</v>
      </c>
      <c r="BR191" s="31"/>
      <c r="BS191" s="35">
        <f t="shared" si="50"/>
        <v>9601</v>
      </c>
      <c r="BT191" s="57">
        <v>4595</v>
      </c>
      <c r="BU191" s="57">
        <v>5006</v>
      </c>
      <c r="BV191" s="32"/>
      <c r="BW191" s="104">
        <f t="shared" si="51"/>
        <v>9311</v>
      </c>
      <c r="BX191" s="106">
        <v>4504</v>
      </c>
      <c r="BY191" s="106">
        <v>4807</v>
      </c>
      <c r="BZ191" s="106">
        <v>2449</v>
      </c>
      <c r="CA191" s="31"/>
      <c r="CB191" s="35">
        <f t="shared" si="52"/>
        <v>9304</v>
      </c>
      <c r="CC191" s="57">
        <v>4504</v>
      </c>
      <c r="CD191" s="57">
        <v>4800</v>
      </c>
      <c r="CE191" s="57">
        <v>9311</v>
      </c>
      <c r="CF191" s="33"/>
      <c r="CG191" s="60" t="s">
        <v>55</v>
      </c>
      <c r="CH191" s="104">
        <f t="shared" si="53"/>
        <v>8717</v>
      </c>
      <c r="CI191" s="106">
        <v>4241</v>
      </c>
      <c r="CJ191" s="106">
        <v>4476</v>
      </c>
      <c r="CK191" s="106">
        <v>2377</v>
      </c>
      <c r="CL191" s="31"/>
      <c r="CM191" s="35">
        <f t="shared" si="54"/>
        <v>8783</v>
      </c>
      <c r="CN191" s="58">
        <v>4266</v>
      </c>
      <c r="CO191" s="58">
        <v>4517</v>
      </c>
    </row>
    <row r="192" spans="2:93" ht="9.6" customHeight="1" x14ac:dyDescent="0.15">
      <c r="B192" s="120" t="s">
        <v>223</v>
      </c>
      <c r="C192" s="60" t="s">
        <v>56</v>
      </c>
      <c r="D192" s="57"/>
      <c r="E192" s="57">
        <v>22099</v>
      </c>
      <c r="F192" s="57">
        <v>21459</v>
      </c>
      <c r="G192" s="57">
        <v>20598</v>
      </c>
      <c r="H192" s="57">
        <v>20128</v>
      </c>
      <c r="I192" s="57"/>
      <c r="J192" s="57">
        <v>20627</v>
      </c>
      <c r="K192" s="57">
        <v>20220</v>
      </c>
      <c r="L192" s="57">
        <v>19664</v>
      </c>
      <c r="M192" s="54">
        <v>19261</v>
      </c>
      <c r="N192" s="57">
        <v>18857</v>
      </c>
      <c r="O192" s="57">
        <v>18615</v>
      </c>
      <c r="P192" s="57">
        <v>18361</v>
      </c>
      <c r="Q192" s="57">
        <v>18560</v>
      </c>
      <c r="R192" s="57">
        <v>17962</v>
      </c>
      <c r="S192" s="57">
        <v>17815</v>
      </c>
      <c r="T192" s="57">
        <v>17649</v>
      </c>
      <c r="U192" s="57">
        <v>17557</v>
      </c>
      <c r="V192" s="57">
        <v>17462</v>
      </c>
      <c r="W192" s="57">
        <v>17525</v>
      </c>
      <c r="X192" s="57">
        <v>17631</v>
      </c>
      <c r="Y192" s="57">
        <v>17616</v>
      </c>
      <c r="Z192" s="57">
        <v>17660</v>
      </c>
      <c r="AA192" s="57">
        <v>17661</v>
      </c>
      <c r="AB192" s="57">
        <v>17711</v>
      </c>
      <c r="AC192" s="57">
        <v>17734</v>
      </c>
      <c r="AD192" s="57">
        <v>17815</v>
      </c>
      <c r="AE192" s="57">
        <v>17794</v>
      </c>
      <c r="AF192" s="57">
        <v>17802</v>
      </c>
      <c r="AG192" s="57">
        <v>17677</v>
      </c>
      <c r="AH192" s="57">
        <v>17631</v>
      </c>
      <c r="AI192" s="57">
        <v>17703</v>
      </c>
      <c r="AJ192" s="57">
        <v>17626</v>
      </c>
      <c r="AK192" s="57">
        <v>17566</v>
      </c>
      <c r="AL192" s="57">
        <v>17462</v>
      </c>
      <c r="AM192" s="57">
        <v>17444</v>
      </c>
      <c r="AN192" s="57">
        <v>17396</v>
      </c>
      <c r="AO192" s="57">
        <v>17312</v>
      </c>
      <c r="AP192" s="58">
        <v>17410</v>
      </c>
      <c r="AQ192" s="58">
        <v>17367</v>
      </c>
      <c r="AR192" s="58">
        <v>17304</v>
      </c>
      <c r="AS192" s="58">
        <v>17312</v>
      </c>
      <c r="AT192" s="58">
        <v>17199</v>
      </c>
      <c r="AU192" s="58">
        <v>17121</v>
      </c>
      <c r="AV192" s="58">
        <v>16998</v>
      </c>
      <c r="AW192" s="58">
        <v>16932</v>
      </c>
      <c r="AX192" s="58"/>
      <c r="AY192" s="58"/>
      <c r="AZ192" s="58"/>
      <c r="BA192" s="58"/>
      <c r="BB192" s="58"/>
      <c r="BC192" s="58"/>
      <c r="BD192" s="58"/>
      <c r="BE192" s="58"/>
      <c r="BF192" s="58"/>
      <c r="BG192" s="58"/>
      <c r="BH192" s="58"/>
      <c r="BI192" s="61" t="s">
        <v>56</v>
      </c>
      <c r="BJ192" s="29"/>
      <c r="BK192" s="57">
        <v>62.23</v>
      </c>
      <c r="BL192" s="57">
        <v>62.23</v>
      </c>
      <c r="BM192" s="57">
        <v>4070</v>
      </c>
      <c r="BN192" s="30"/>
      <c r="BO192" s="57">
        <v>20175</v>
      </c>
      <c r="BP192" s="97">
        <v>9713</v>
      </c>
      <c r="BQ192" s="97">
        <f t="shared" si="49"/>
        <v>10462</v>
      </c>
      <c r="BR192" s="31"/>
      <c r="BS192" s="35">
        <f t="shared" si="50"/>
        <v>17341</v>
      </c>
      <c r="BT192" s="57">
        <v>8374</v>
      </c>
      <c r="BU192" s="57">
        <v>8967</v>
      </c>
      <c r="BV192" s="32"/>
      <c r="BW192" s="104">
        <f t="shared" si="51"/>
        <v>17043</v>
      </c>
      <c r="BX192" s="106">
        <v>8191</v>
      </c>
      <c r="BY192" s="106">
        <v>8852</v>
      </c>
      <c r="BZ192" s="106">
        <v>4032</v>
      </c>
      <c r="CA192" s="31"/>
      <c r="CB192" s="35">
        <f t="shared" si="52"/>
        <v>17024</v>
      </c>
      <c r="CC192" s="57">
        <v>8186</v>
      </c>
      <c r="CD192" s="57">
        <v>8838</v>
      </c>
      <c r="CE192" s="57">
        <v>17043</v>
      </c>
      <c r="CF192" s="33"/>
      <c r="CG192" s="60" t="s">
        <v>56</v>
      </c>
      <c r="CH192" s="104">
        <f t="shared" si="53"/>
        <v>17033</v>
      </c>
      <c r="CI192" s="106">
        <v>8176</v>
      </c>
      <c r="CJ192" s="106">
        <v>8857</v>
      </c>
      <c r="CK192" s="106">
        <v>4324</v>
      </c>
      <c r="CL192" s="31"/>
      <c r="CM192" s="35">
        <f t="shared" si="54"/>
        <v>16989</v>
      </c>
      <c r="CN192" s="58">
        <v>8154</v>
      </c>
      <c r="CO192" s="58">
        <v>8835</v>
      </c>
    </row>
    <row r="193" spans="2:93" ht="9.6" customHeight="1" x14ac:dyDescent="0.15">
      <c r="B193" s="120" t="s">
        <v>224</v>
      </c>
      <c r="C193" s="60" t="s">
        <v>57</v>
      </c>
      <c r="D193" s="57"/>
      <c r="E193" s="57">
        <v>9474</v>
      </c>
      <c r="F193" s="57">
        <v>9395</v>
      </c>
      <c r="G193" s="57">
        <v>9323</v>
      </c>
      <c r="H193" s="57">
        <v>9177</v>
      </c>
      <c r="I193" s="57"/>
      <c r="J193" s="57">
        <v>9341</v>
      </c>
      <c r="K193" s="57">
        <v>9205</v>
      </c>
      <c r="L193" s="57">
        <v>8744</v>
      </c>
      <c r="M193" s="54">
        <v>8374</v>
      </c>
      <c r="N193" s="57">
        <v>8254</v>
      </c>
      <c r="O193" s="57">
        <v>8194</v>
      </c>
      <c r="P193" s="57">
        <v>8079</v>
      </c>
      <c r="Q193" s="57">
        <v>8147</v>
      </c>
      <c r="R193" s="57">
        <v>7928</v>
      </c>
      <c r="S193" s="57">
        <v>7940</v>
      </c>
      <c r="T193" s="57">
        <v>7933</v>
      </c>
      <c r="U193" s="57">
        <v>7938</v>
      </c>
      <c r="V193" s="57">
        <v>7999</v>
      </c>
      <c r="W193" s="57">
        <v>8042</v>
      </c>
      <c r="X193" s="57">
        <v>8099</v>
      </c>
      <c r="Y193" s="57">
        <v>8165</v>
      </c>
      <c r="Z193" s="57">
        <v>8210</v>
      </c>
      <c r="AA193" s="57">
        <v>8241</v>
      </c>
      <c r="AB193" s="57">
        <v>8343</v>
      </c>
      <c r="AC193" s="57">
        <v>8331</v>
      </c>
      <c r="AD193" s="57">
        <v>8356</v>
      </c>
      <c r="AE193" s="57">
        <v>8371</v>
      </c>
      <c r="AF193" s="57">
        <v>8328</v>
      </c>
      <c r="AG193" s="57">
        <v>8285</v>
      </c>
      <c r="AH193" s="57">
        <v>8230</v>
      </c>
      <c r="AI193" s="57">
        <v>8242</v>
      </c>
      <c r="AJ193" s="57">
        <v>8229</v>
      </c>
      <c r="AK193" s="57">
        <v>8189</v>
      </c>
      <c r="AL193" s="57">
        <v>8149</v>
      </c>
      <c r="AM193" s="57">
        <v>8049</v>
      </c>
      <c r="AN193" s="57">
        <v>7980</v>
      </c>
      <c r="AO193" s="57">
        <v>7876</v>
      </c>
      <c r="AP193" s="58">
        <v>7823</v>
      </c>
      <c r="AQ193" s="58">
        <v>7703</v>
      </c>
      <c r="AR193" s="58">
        <v>7669</v>
      </c>
      <c r="AS193" s="58">
        <v>7617</v>
      </c>
      <c r="AT193" s="58">
        <v>7515</v>
      </c>
      <c r="AU193" s="58">
        <v>7395</v>
      </c>
      <c r="AV193" s="58">
        <v>7397</v>
      </c>
      <c r="AW193" s="58">
        <v>7326</v>
      </c>
      <c r="AX193" s="58"/>
      <c r="AY193" s="58"/>
      <c r="AZ193" s="58"/>
      <c r="BA193" s="58"/>
      <c r="BB193" s="58"/>
      <c r="BC193" s="58"/>
      <c r="BD193" s="58"/>
      <c r="BE193" s="58"/>
      <c r="BF193" s="58"/>
      <c r="BG193" s="58"/>
      <c r="BH193" s="58"/>
      <c r="BI193" s="61" t="s">
        <v>57</v>
      </c>
      <c r="BJ193" s="29"/>
      <c r="BK193" s="57">
        <v>32.85</v>
      </c>
      <c r="BL193" s="57">
        <v>32.85</v>
      </c>
      <c r="BM193" s="57">
        <v>1907</v>
      </c>
      <c r="BN193" s="30"/>
      <c r="BO193" s="57">
        <v>8579</v>
      </c>
      <c r="BP193" s="97">
        <v>4091</v>
      </c>
      <c r="BQ193" s="97">
        <f t="shared" si="49"/>
        <v>4488</v>
      </c>
      <c r="BR193" s="31"/>
      <c r="BS193" s="35">
        <f t="shared" si="50"/>
        <v>8152</v>
      </c>
      <c r="BT193" s="57">
        <v>4042</v>
      </c>
      <c r="BU193" s="57">
        <v>4110</v>
      </c>
      <c r="BV193" s="32"/>
      <c r="BW193" s="104">
        <f t="shared" si="51"/>
        <v>7863</v>
      </c>
      <c r="BX193" s="106">
        <v>3863</v>
      </c>
      <c r="BY193" s="106">
        <v>4000</v>
      </c>
      <c r="BZ193" s="106">
        <v>1850</v>
      </c>
      <c r="CA193" s="31"/>
      <c r="CB193" s="35">
        <f t="shared" si="52"/>
        <v>7854</v>
      </c>
      <c r="CC193" s="57">
        <v>3861</v>
      </c>
      <c r="CD193" s="57">
        <v>3993</v>
      </c>
      <c r="CE193" s="57">
        <v>7863</v>
      </c>
      <c r="CF193" s="33"/>
      <c r="CG193" s="60" t="s">
        <v>57</v>
      </c>
      <c r="CH193" s="104">
        <f t="shared" si="53"/>
        <v>7480</v>
      </c>
      <c r="CI193" s="106">
        <v>3625</v>
      </c>
      <c r="CJ193" s="106">
        <v>3855</v>
      </c>
      <c r="CK193" s="106">
        <v>1865</v>
      </c>
      <c r="CL193" s="31"/>
      <c r="CM193" s="35">
        <f t="shared" si="54"/>
        <v>7576</v>
      </c>
      <c r="CN193" s="58">
        <v>3696</v>
      </c>
      <c r="CO193" s="58">
        <v>3880</v>
      </c>
    </row>
    <row r="194" spans="2:93" ht="9.6" customHeight="1" x14ac:dyDescent="0.15">
      <c r="B194" s="120" t="s">
        <v>225</v>
      </c>
      <c r="C194" s="60" t="s">
        <v>58</v>
      </c>
      <c r="D194" s="57"/>
      <c r="E194" s="57">
        <v>14968</v>
      </c>
      <c r="F194" s="57">
        <v>14067</v>
      </c>
      <c r="G194" s="57">
        <v>13709</v>
      </c>
      <c r="H194" s="57">
        <v>13441</v>
      </c>
      <c r="I194" s="57"/>
      <c r="J194" s="57">
        <v>14112</v>
      </c>
      <c r="K194" s="57">
        <v>13900</v>
      </c>
      <c r="L194" s="57">
        <v>13742</v>
      </c>
      <c r="M194" s="54">
        <v>13620</v>
      </c>
      <c r="N194" s="57">
        <v>13336</v>
      </c>
      <c r="O194" s="57">
        <v>12994</v>
      </c>
      <c r="P194" s="57">
        <v>12787</v>
      </c>
      <c r="Q194" s="57">
        <v>12906</v>
      </c>
      <c r="R194" s="57">
        <v>12635</v>
      </c>
      <c r="S194" s="57">
        <v>12582</v>
      </c>
      <c r="T194" s="57">
        <v>12564</v>
      </c>
      <c r="U194" s="57">
        <v>12563</v>
      </c>
      <c r="V194" s="57">
        <v>12574</v>
      </c>
      <c r="W194" s="57">
        <v>12586</v>
      </c>
      <c r="X194" s="57">
        <v>12598</v>
      </c>
      <c r="Y194" s="57">
        <v>12623</v>
      </c>
      <c r="Z194" s="57">
        <v>12699</v>
      </c>
      <c r="AA194" s="57">
        <v>12734</v>
      </c>
      <c r="AB194" s="57">
        <v>12638</v>
      </c>
      <c r="AC194" s="57">
        <v>12661</v>
      </c>
      <c r="AD194" s="57">
        <v>12677</v>
      </c>
      <c r="AE194" s="57">
        <v>12640</v>
      </c>
      <c r="AF194" s="57">
        <v>12586</v>
      </c>
      <c r="AG194" s="57">
        <v>12509</v>
      </c>
      <c r="AH194" s="57">
        <v>12493</v>
      </c>
      <c r="AI194" s="57">
        <v>12470</v>
      </c>
      <c r="AJ194" s="57">
        <v>12360</v>
      </c>
      <c r="AK194" s="57">
        <v>12267</v>
      </c>
      <c r="AL194" s="57">
        <v>12178</v>
      </c>
      <c r="AM194" s="57">
        <v>12120</v>
      </c>
      <c r="AN194" s="57">
        <v>12003</v>
      </c>
      <c r="AO194" s="57">
        <v>11925</v>
      </c>
      <c r="AP194" s="58">
        <v>11791</v>
      </c>
      <c r="AQ194" s="58">
        <v>11721</v>
      </c>
      <c r="AR194" s="58">
        <v>11562</v>
      </c>
      <c r="AS194" s="58">
        <v>11471</v>
      </c>
      <c r="AT194" s="58">
        <v>11338</v>
      </c>
      <c r="AU194" s="58">
        <v>11218</v>
      </c>
      <c r="AV194" s="58">
        <v>11139</v>
      </c>
      <c r="AW194" s="58">
        <v>11001</v>
      </c>
      <c r="AX194" s="58"/>
      <c r="AY194" s="58"/>
      <c r="AZ194" s="58"/>
      <c r="BA194" s="58"/>
      <c r="BB194" s="58"/>
      <c r="BC194" s="58"/>
      <c r="BD194" s="58"/>
      <c r="BE194" s="58"/>
      <c r="BF194" s="58"/>
      <c r="BG194" s="58"/>
      <c r="BH194" s="58"/>
      <c r="BI194" s="61" t="s">
        <v>58</v>
      </c>
      <c r="BJ194" s="29"/>
      <c r="BK194" s="57">
        <v>51.19</v>
      </c>
      <c r="BL194" s="57">
        <v>51.19</v>
      </c>
      <c r="BM194" s="57">
        <v>2716</v>
      </c>
      <c r="BN194" s="30"/>
      <c r="BO194" s="57">
        <v>13483</v>
      </c>
      <c r="BP194" s="97">
        <v>6562</v>
      </c>
      <c r="BQ194" s="97">
        <f t="shared" si="49"/>
        <v>6921</v>
      </c>
      <c r="BR194" s="31"/>
      <c r="BS194" s="35">
        <f t="shared" si="50"/>
        <v>12159</v>
      </c>
      <c r="BT194" s="57">
        <v>5906</v>
      </c>
      <c r="BU194" s="57">
        <v>6253</v>
      </c>
      <c r="BV194" s="32"/>
      <c r="BW194" s="104">
        <f t="shared" si="51"/>
        <v>11793</v>
      </c>
      <c r="BX194" s="106">
        <v>5746</v>
      </c>
      <c r="BY194" s="106">
        <v>6047</v>
      </c>
      <c r="BZ194" s="106">
        <v>2637</v>
      </c>
      <c r="CA194" s="31"/>
      <c r="CB194" s="35">
        <f t="shared" si="52"/>
        <v>11791</v>
      </c>
      <c r="CC194" s="57">
        <v>5745</v>
      </c>
      <c r="CD194" s="57">
        <v>6046</v>
      </c>
      <c r="CE194" s="57">
        <v>11793</v>
      </c>
      <c r="CF194" s="33"/>
      <c r="CG194" s="60" t="s">
        <v>58</v>
      </c>
      <c r="CH194" s="104">
        <f t="shared" si="53"/>
        <v>11170</v>
      </c>
      <c r="CI194" s="106">
        <v>5405</v>
      </c>
      <c r="CJ194" s="106">
        <v>5765</v>
      </c>
      <c r="CK194" s="106">
        <v>2662</v>
      </c>
      <c r="CL194" s="31"/>
      <c r="CM194" s="35">
        <f t="shared" si="54"/>
        <v>11394</v>
      </c>
      <c r="CN194" s="58">
        <v>5510</v>
      </c>
      <c r="CO194" s="58">
        <v>5884</v>
      </c>
    </row>
    <row r="195" spans="2:93" ht="9.6" customHeight="1" x14ac:dyDescent="0.15">
      <c r="B195" s="120" t="s">
        <v>226</v>
      </c>
      <c r="C195" s="60" t="s">
        <v>59</v>
      </c>
      <c r="D195" s="57"/>
      <c r="E195" s="57">
        <v>8308</v>
      </c>
      <c r="F195" s="57">
        <v>7708</v>
      </c>
      <c r="G195" s="57">
        <v>7623</v>
      </c>
      <c r="H195" s="57">
        <v>7520</v>
      </c>
      <c r="I195" s="57"/>
      <c r="J195" s="57">
        <v>7847</v>
      </c>
      <c r="K195" s="57">
        <v>7735</v>
      </c>
      <c r="L195" s="57">
        <v>7509</v>
      </c>
      <c r="M195" s="54">
        <v>7379</v>
      </c>
      <c r="N195" s="57">
        <v>7224</v>
      </c>
      <c r="O195" s="57">
        <v>7130</v>
      </c>
      <c r="P195" s="57">
        <v>6992</v>
      </c>
      <c r="Q195" s="57">
        <v>7072</v>
      </c>
      <c r="R195" s="57">
        <v>6912</v>
      </c>
      <c r="S195" s="57">
        <v>6911</v>
      </c>
      <c r="T195" s="57">
        <v>6911</v>
      </c>
      <c r="U195" s="57">
        <v>6943</v>
      </c>
      <c r="V195" s="57">
        <v>6940</v>
      </c>
      <c r="W195" s="57">
        <v>6977</v>
      </c>
      <c r="X195" s="57">
        <v>6999</v>
      </c>
      <c r="Y195" s="57">
        <v>6992</v>
      </c>
      <c r="Z195" s="57">
        <v>6962</v>
      </c>
      <c r="AA195" s="57">
        <v>6955</v>
      </c>
      <c r="AB195" s="57">
        <v>6953</v>
      </c>
      <c r="AC195" s="57">
        <v>6928</v>
      </c>
      <c r="AD195" s="57">
        <v>6884</v>
      </c>
      <c r="AE195" s="57">
        <v>6889</v>
      </c>
      <c r="AF195" s="57">
        <v>6878</v>
      </c>
      <c r="AG195" s="57">
        <v>6810</v>
      </c>
      <c r="AH195" s="57">
        <v>6782</v>
      </c>
      <c r="AI195" s="57">
        <v>6759</v>
      </c>
      <c r="AJ195" s="57">
        <v>6749</v>
      </c>
      <c r="AK195" s="57">
        <v>6704</v>
      </c>
      <c r="AL195" s="57">
        <v>6662</v>
      </c>
      <c r="AM195" s="57">
        <v>6600</v>
      </c>
      <c r="AN195" s="57">
        <v>6619</v>
      </c>
      <c r="AO195" s="57">
        <v>6608</v>
      </c>
      <c r="AP195" s="58">
        <v>6557</v>
      </c>
      <c r="AQ195" s="58">
        <v>6516</v>
      </c>
      <c r="AR195" s="58">
        <v>6430</v>
      </c>
      <c r="AS195" s="58">
        <v>6404</v>
      </c>
      <c r="AT195" s="58">
        <v>6282</v>
      </c>
      <c r="AU195" s="58">
        <v>6223</v>
      </c>
      <c r="AV195" s="58">
        <v>6130</v>
      </c>
      <c r="AW195" s="58">
        <v>6030</v>
      </c>
      <c r="AX195" s="58"/>
      <c r="AY195" s="58"/>
      <c r="AZ195" s="58"/>
      <c r="BA195" s="58"/>
      <c r="BB195" s="58"/>
      <c r="BC195" s="58"/>
      <c r="BD195" s="58"/>
      <c r="BE195" s="58"/>
      <c r="BF195" s="58"/>
      <c r="BG195" s="58"/>
      <c r="BH195" s="58"/>
      <c r="BI195" s="61" t="s">
        <v>59</v>
      </c>
      <c r="BJ195" s="29"/>
      <c r="BK195" s="57">
        <v>24.87</v>
      </c>
      <c r="BL195" s="57">
        <v>24.87</v>
      </c>
      <c r="BM195" s="57">
        <v>1550</v>
      </c>
      <c r="BN195" s="30"/>
      <c r="BO195" s="57">
        <v>7805</v>
      </c>
      <c r="BP195" s="97">
        <v>3787</v>
      </c>
      <c r="BQ195" s="97">
        <f t="shared" si="49"/>
        <v>4018</v>
      </c>
      <c r="BR195" s="31"/>
      <c r="BS195" s="35">
        <f t="shared" si="50"/>
        <v>6804</v>
      </c>
      <c r="BT195" s="57">
        <v>3319</v>
      </c>
      <c r="BU195" s="57">
        <v>3485</v>
      </c>
      <c r="BV195" s="32"/>
      <c r="BW195" s="104">
        <f t="shared" si="51"/>
        <v>6713</v>
      </c>
      <c r="BX195" s="106">
        <v>3274</v>
      </c>
      <c r="BY195" s="106">
        <v>3439</v>
      </c>
      <c r="BZ195" s="106">
        <v>1592</v>
      </c>
      <c r="CA195" s="31"/>
      <c r="CB195" s="35">
        <f t="shared" si="52"/>
        <v>6684</v>
      </c>
      <c r="CC195" s="57">
        <v>3272</v>
      </c>
      <c r="CD195" s="57">
        <v>3412</v>
      </c>
      <c r="CE195" s="57">
        <v>6713</v>
      </c>
      <c r="CF195" s="33"/>
      <c r="CG195" s="60" t="s">
        <v>59</v>
      </c>
      <c r="CH195" s="104">
        <f t="shared" si="53"/>
        <v>6436</v>
      </c>
      <c r="CI195" s="106">
        <v>3136</v>
      </c>
      <c r="CJ195" s="106">
        <v>3300</v>
      </c>
      <c r="CK195" s="106">
        <v>1612</v>
      </c>
      <c r="CL195" s="31"/>
      <c r="CM195" s="35">
        <f t="shared" si="54"/>
        <v>6537</v>
      </c>
      <c r="CN195" s="58">
        <v>3198</v>
      </c>
      <c r="CO195" s="58">
        <v>3339</v>
      </c>
    </row>
    <row r="196" spans="2:93" ht="9.6" customHeight="1" x14ac:dyDescent="0.15">
      <c r="B196" s="120" t="s">
        <v>227</v>
      </c>
      <c r="C196" s="60" t="s">
        <v>60</v>
      </c>
      <c r="D196" s="57"/>
      <c r="E196" s="57">
        <v>12012</v>
      </c>
      <c r="F196" s="57">
        <v>11810</v>
      </c>
      <c r="G196" s="57">
        <v>11127</v>
      </c>
      <c r="H196" s="57">
        <v>10966</v>
      </c>
      <c r="I196" s="57"/>
      <c r="J196" s="57">
        <v>11237</v>
      </c>
      <c r="K196" s="57">
        <v>11207</v>
      </c>
      <c r="L196" s="57">
        <v>10866</v>
      </c>
      <c r="M196" s="54">
        <v>10787</v>
      </c>
      <c r="N196" s="57">
        <v>10479</v>
      </c>
      <c r="O196" s="57">
        <v>10292</v>
      </c>
      <c r="P196" s="57">
        <v>10108</v>
      </c>
      <c r="Q196" s="57">
        <v>10168</v>
      </c>
      <c r="R196" s="57">
        <v>9789</v>
      </c>
      <c r="S196" s="57">
        <v>9677</v>
      </c>
      <c r="T196" s="57">
        <v>9643</v>
      </c>
      <c r="U196" s="57">
        <v>9632</v>
      </c>
      <c r="V196" s="57">
        <v>9667</v>
      </c>
      <c r="W196" s="57">
        <v>9771</v>
      </c>
      <c r="X196" s="57">
        <v>9778</v>
      </c>
      <c r="Y196" s="57">
        <v>9742</v>
      </c>
      <c r="Z196" s="57">
        <v>9789</v>
      </c>
      <c r="AA196" s="57">
        <v>9816</v>
      </c>
      <c r="AB196" s="57">
        <v>9859</v>
      </c>
      <c r="AC196" s="57">
        <v>9833</v>
      </c>
      <c r="AD196" s="57">
        <v>9870</v>
      </c>
      <c r="AE196" s="57">
        <v>9869</v>
      </c>
      <c r="AF196" s="57">
        <v>9888</v>
      </c>
      <c r="AG196" s="57">
        <v>9861</v>
      </c>
      <c r="AH196" s="57">
        <v>9884</v>
      </c>
      <c r="AI196" s="57">
        <v>9847</v>
      </c>
      <c r="AJ196" s="57">
        <v>9806</v>
      </c>
      <c r="AK196" s="57">
        <v>9759</v>
      </c>
      <c r="AL196" s="57">
        <v>9759</v>
      </c>
      <c r="AM196" s="57">
        <v>9852</v>
      </c>
      <c r="AN196" s="57">
        <v>9832</v>
      </c>
      <c r="AO196" s="57">
        <v>9746</v>
      </c>
      <c r="AP196" s="58">
        <v>9773</v>
      </c>
      <c r="AQ196" s="58">
        <v>9708</v>
      </c>
      <c r="AR196" s="58">
        <v>9651</v>
      </c>
      <c r="AS196" s="58">
        <v>9570</v>
      </c>
      <c r="AT196" s="58">
        <v>9562</v>
      </c>
      <c r="AU196" s="58">
        <v>9511</v>
      </c>
      <c r="AV196" s="58">
        <v>9447</v>
      </c>
      <c r="AW196" s="58">
        <v>9393</v>
      </c>
      <c r="AX196" s="58"/>
      <c r="AY196" s="58"/>
      <c r="AZ196" s="58"/>
      <c r="BA196" s="58"/>
      <c r="BB196" s="58"/>
      <c r="BC196" s="58"/>
      <c r="BD196" s="58"/>
      <c r="BE196" s="58"/>
      <c r="BF196" s="58"/>
      <c r="BG196" s="58"/>
      <c r="BH196" s="58"/>
      <c r="BI196" s="61" t="s">
        <v>60</v>
      </c>
      <c r="BJ196" s="29"/>
      <c r="BK196" s="57">
        <v>40.42</v>
      </c>
      <c r="BL196" s="57">
        <v>40.42</v>
      </c>
      <c r="BM196" s="57">
        <v>2149</v>
      </c>
      <c r="BN196" s="30"/>
      <c r="BO196" s="57">
        <v>10924</v>
      </c>
      <c r="BP196" s="97">
        <v>5315</v>
      </c>
      <c r="BQ196" s="97">
        <f t="shared" si="49"/>
        <v>5609</v>
      </c>
      <c r="BR196" s="31"/>
      <c r="BS196" s="35">
        <f t="shared" si="50"/>
        <v>9721</v>
      </c>
      <c r="BT196" s="57">
        <v>4674</v>
      </c>
      <c r="BU196" s="57">
        <v>5047</v>
      </c>
      <c r="BV196" s="32"/>
      <c r="BW196" s="104">
        <f t="shared" si="51"/>
        <v>9676</v>
      </c>
      <c r="BX196" s="106">
        <v>4618</v>
      </c>
      <c r="BY196" s="106">
        <v>5058</v>
      </c>
      <c r="BZ196" s="106">
        <v>2143</v>
      </c>
      <c r="CA196" s="31"/>
      <c r="CB196" s="35">
        <f t="shared" si="52"/>
        <v>9674</v>
      </c>
      <c r="CC196" s="57">
        <v>4617</v>
      </c>
      <c r="CD196" s="57">
        <v>5057</v>
      </c>
      <c r="CE196" s="57">
        <v>9676</v>
      </c>
      <c r="CF196" s="33"/>
      <c r="CG196" s="60" t="s">
        <v>60</v>
      </c>
      <c r="CH196" s="104">
        <f t="shared" si="53"/>
        <v>9483</v>
      </c>
      <c r="CI196" s="106">
        <v>4546</v>
      </c>
      <c r="CJ196" s="106">
        <v>4937</v>
      </c>
      <c r="CK196" s="106">
        <v>2279</v>
      </c>
      <c r="CL196" s="31"/>
      <c r="CM196" s="35">
        <f t="shared" si="54"/>
        <v>9517</v>
      </c>
      <c r="CN196" s="58">
        <v>4549</v>
      </c>
      <c r="CO196" s="58">
        <v>4968</v>
      </c>
    </row>
    <row r="197" spans="2:93" ht="9.6" customHeight="1" x14ac:dyDescent="0.15">
      <c r="B197" s="120" t="s">
        <v>228</v>
      </c>
      <c r="C197" s="60" t="s">
        <v>61</v>
      </c>
      <c r="D197" s="57"/>
      <c r="E197" s="57">
        <v>20003</v>
      </c>
      <c r="F197" s="57">
        <v>19848</v>
      </c>
      <c r="G197" s="57">
        <v>19661</v>
      </c>
      <c r="H197" s="57">
        <v>19439</v>
      </c>
      <c r="I197" s="57"/>
      <c r="J197" s="57">
        <v>20209</v>
      </c>
      <c r="K197" s="57">
        <v>19702</v>
      </c>
      <c r="L197" s="57">
        <v>19140</v>
      </c>
      <c r="M197" s="54">
        <v>18895</v>
      </c>
      <c r="N197" s="57">
        <v>18610</v>
      </c>
      <c r="O197" s="57">
        <v>16987</v>
      </c>
      <c r="P197" s="57">
        <v>16736</v>
      </c>
      <c r="Q197" s="57">
        <v>16940</v>
      </c>
      <c r="R197" s="57">
        <v>16256</v>
      </c>
      <c r="S197" s="57">
        <v>16182</v>
      </c>
      <c r="T197" s="57">
        <v>16167</v>
      </c>
      <c r="U197" s="57">
        <v>16184</v>
      </c>
      <c r="V197" s="57">
        <v>16171</v>
      </c>
      <c r="W197" s="57">
        <v>16178</v>
      </c>
      <c r="X197" s="57">
        <v>16145</v>
      </c>
      <c r="Y197" s="57">
        <v>16074</v>
      </c>
      <c r="Z197" s="57">
        <v>15986</v>
      </c>
      <c r="AA197" s="57">
        <v>15940</v>
      </c>
      <c r="AB197" s="57">
        <v>15857</v>
      </c>
      <c r="AC197" s="57">
        <v>15788</v>
      </c>
      <c r="AD197" s="57">
        <v>15726</v>
      </c>
      <c r="AE197" s="57">
        <v>15659</v>
      </c>
      <c r="AF197" s="57">
        <v>15586</v>
      </c>
      <c r="AG197" s="57">
        <v>15415</v>
      </c>
      <c r="AH197" s="57">
        <v>15275</v>
      </c>
      <c r="AI197" s="57">
        <v>15129</v>
      </c>
      <c r="AJ197" s="57">
        <v>14997</v>
      </c>
      <c r="AK197" s="57">
        <v>14945</v>
      </c>
      <c r="AL197" s="57">
        <v>14720</v>
      </c>
      <c r="AM197" s="57">
        <v>14571</v>
      </c>
      <c r="AN197" s="57">
        <v>14468</v>
      </c>
      <c r="AO197" s="57">
        <v>14313</v>
      </c>
      <c r="AP197" s="58">
        <v>14184</v>
      </c>
      <c r="AQ197" s="58">
        <v>13968</v>
      </c>
      <c r="AR197" s="58">
        <v>13870</v>
      </c>
      <c r="AS197" s="58">
        <v>13744</v>
      </c>
      <c r="AT197" s="58">
        <v>13526</v>
      </c>
      <c r="AU197" s="58">
        <v>13439</v>
      </c>
      <c r="AV197" s="58">
        <v>13307</v>
      </c>
      <c r="AW197" s="58">
        <v>13088</v>
      </c>
      <c r="AX197" s="58"/>
      <c r="AY197" s="58"/>
      <c r="AZ197" s="58"/>
      <c r="BA197" s="58"/>
      <c r="BB197" s="58"/>
      <c r="BC197" s="58"/>
      <c r="BD197" s="58"/>
      <c r="BE197" s="58"/>
      <c r="BF197" s="58"/>
      <c r="BG197" s="58"/>
      <c r="BH197" s="58"/>
      <c r="BI197" s="61" t="s">
        <v>61</v>
      </c>
      <c r="BJ197" s="29"/>
      <c r="BK197" s="57">
        <v>125.09</v>
      </c>
      <c r="BL197" s="57">
        <v>125.09</v>
      </c>
      <c r="BM197" s="57">
        <v>3471</v>
      </c>
      <c r="BN197" s="30"/>
      <c r="BO197" s="57">
        <v>18767</v>
      </c>
      <c r="BP197" s="97">
        <v>9209</v>
      </c>
      <c r="BQ197" s="97">
        <f t="shared" si="49"/>
        <v>9558</v>
      </c>
      <c r="BR197" s="31"/>
      <c r="BS197" s="35">
        <f t="shared" si="50"/>
        <v>14900</v>
      </c>
      <c r="BT197" s="57">
        <v>7294</v>
      </c>
      <c r="BU197" s="57">
        <v>7606</v>
      </c>
      <c r="BV197" s="32"/>
      <c r="BW197" s="104">
        <f t="shared" si="51"/>
        <v>14186</v>
      </c>
      <c r="BX197" s="106">
        <v>6939</v>
      </c>
      <c r="BY197" s="106">
        <v>7247</v>
      </c>
      <c r="BZ197" s="106">
        <v>3412</v>
      </c>
      <c r="CA197" s="31"/>
      <c r="CB197" s="35">
        <f t="shared" si="52"/>
        <v>14182</v>
      </c>
      <c r="CC197" s="57">
        <v>6937</v>
      </c>
      <c r="CD197" s="57">
        <v>7245</v>
      </c>
      <c r="CE197" s="57">
        <v>14186</v>
      </c>
      <c r="CF197" s="33"/>
      <c r="CG197" s="60" t="s">
        <v>61</v>
      </c>
      <c r="CH197" s="104">
        <f t="shared" si="53"/>
        <v>13408</v>
      </c>
      <c r="CI197" s="106">
        <v>6469</v>
      </c>
      <c r="CJ197" s="106">
        <v>6939</v>
      </c>
      <c r="CK197" s="106">
        <v>3407</v>
      </c>
      <c r="CL197" s="31"/>
      <c r="CM197" s="35">
        <f t="shared" si="54"/>
        <v>13603</v>
      </c>
      <c r="CN197" s="58">
        <v>6604</v>
      </c>
      <c r="CO197" s="58">
        <v>6999</v>
      </c>
    </row>
    <row r="198" spans="2:93" ht="9.6" customHeight="1" x14ac:dyDescent="0.15">
      <c r="B198" s="120" t="s">
        <v>229</v>
      </c>
      <c r="C198" s="60" t="s">
        <v>62</v>
      </c>
      <c r="D198" s="57"/>
      <c r="E198" s="57">
        <v>21290</v>
      </c>
      <c r="F198" s="57">
        <v>21108</v>
      </c>
      <c r="G198" s="57">
        <v>21141</v>
      </c>
      <c r="H198" s="57">
        <v>20765</v>
      </c>
      <c r="I198" s="57"/>
      <c r="J198" s="57">
        <v>21025</v>
      </c>
      <c r="K198" s="57">
        <v>20693</v>
      </c>
      <c r="L198" s="57">
        <v>20436</v>
      </c>
      <c r="M198" s="54">
        <v>20517</v>
      </c>
      <c r="N198" s="57">
        <v>20717</v>
      </c>
      <c r="O198" s="57">
        <v>20996</v>
      </c>
      <c r="P198" s="57">
        <v>21184</v>
      </c>
      <c r="Q198" s="57">
        <v>21095</v>
      </c>
      <c r="R198" s="57">
        <v>21345</v>
      </c>
      <c r="S198" s="57">
        <v>21856</v>
      </c>
      <c r="T198" s="57">
        <v>22722</v>
      </c>
      <c r="U198" s="57">
        <v>23292</v>
      </c>
      <c r="V198" s="57">
        <v>23751</v>
      </c>
      <c r="W198" s="57">
        <v>24268</v>
      </c>
      <c r="X198" s="57">
        <v>24826</v>
      </c>
      <c r="Y198" s="57">
        <v>25367</v>
      </c>
      <c r="Z198" s="57">
        <v>26053</v>
      </c>
      <c r="AA198" s="57">
        <v>26569</v>
      </c>
      <c r="AB198" s="57">
        <v>27050</v>
      </c>
      <c r="AC198" s="57">
        <v>27408</v>
      </c>
      <c r="AD198" s="57">
        <v>27791</v>
      </c>
      <c r="AE198" s="57">
        <v>28086</v>
      </c>
      <c r="AF198" s="57">
        <v>28309</v>
      </c>
      <c r="AG198" s="57">
        <v>28488</v>
      </c>
      <c r="AH198" s="57">
        <v>28914</v>
      </c>
      <c r="AI198" s="57">
        <v>29088</v>
      </c>
      <c r="AJ198" s="57">
        <v>29374</v>
      </c>
      <c r="AK198" s="57">
        <v>29769</v>
      </c>
      <c r="AL198" s="57">
        <v>30350</v>
      </c>
      <c r="AM198" s="57">
        <v>30899</v>
      </c>
      <c r="AN198" s="57">
        <v>31188</v>
      </c>
      <c r="AO198" s="57">
        <v>31414</v>
      </c>
      <c r="AP198" s="58">
        <v>31441</v>
      </c>
      <c r="AQ198" s="58">
        <v>31724</v>
      </c>
      <c r="AR198" s="58">
        <v>31728</v>
      </c>
      <c r="AS198" s="58">
        <v>31638</v>
      </c>
      <c r="AT198" s="58">
        <v>31676</v>
      </c>
      <c r="AU198" s="58">
        <v>31933</v>
      </c>
      <c r="AV198" s="58">
        <v>32108</v>
      </c>
      <c r="AW198" s="58">
        <v>32267</v>
      </c>
      <c r="AX198" s="58"/>
      <c r="AY198" s="58"/>
      <c r="AZ198" s="58"/>
      <c r="BA198" s="58"/>
      <c r="BB198" s="58"/>
      <c r="BC198" s="58"/>
      <c r="BD198" s="58"/>
      <c r="BE198" s="58"/>
      <c r="BF198" s="58"/>
      <c r="BG198" s="58"/>
      <c r="BH198" s="58"/>
      <c r="BI198" s="61" t="s">
        <v>62</v>
      </c>
      <c r="BJ198" s="29"/>
      <c r="BK198" s="57">
        <v>49.81</v>
      </c>
      <c r="BL198" s="57">
        <v>49.81</v>
      </c>
      <c r="BM198" s="57">
        <v>9263</v>
      </c>
      <c r="BN198" s="30"/>
      <c r="BO198" s="57">
        <v>20026</v>
      </c>
      <c r="BP198" s="97">
        <v>10053</v>
      </c>
      <c r="BQ198" s="97">
        <f t="shared" si="49"/>
        <v>9973</v>
      </c>
      <c r="BR198" s="31"/>
      <c r="BS198" s="35">
        <f t="shared" si="50"/>
        <v>28649</v>
      </c>
      <c r="BT198" s="57">
        <v>14265</v>
      </c>
      <c r="BU198" s="57">
        <v>14384</v>
      </c>
      <c r="BV198" s="32"/>
      <c r="BW198" s="104">
        <f t="shared" si="51"/>
        <v>30888</v>
      </c>
      <c r="BX198" s="106">
        <v>15326</v>
      </c>
      <c r="BY198" s="106">
        <v>15562</v>
      </c>
      <c r="BZ198" s="106">
        <v>8853</v>
      </c>
      <c r="CA198" s="31"/>
      <c r="CB198" s="35">
        <f t="shared" si="52"/>
        <v>30843</v>
      </c>
      <c r="CC198" s="57">
        <v>15311</v>
      </c>
      <c r="CD198" s="57">
        <v>15532</v>
      </c>
      <c r="CE198" s="57">
        <v>30888</v>
      </c>
      <c r="CF198" s="33"/>
      <c r="CG198" s="60" t="s">
        <v>62</v>
      </c>
      <c r="CH198" s="104">
        <f t="shared" si="53"/>
        <v>31486</v>
      </c>
      <c r="CI198" s="106">
        <v>15479</v>
      </c>
      <c r="CJ198" s="106">
        <v>16007</v>
      </c>
      <c r="CK198" s="106">
        <v>9612</v>
      </c>
      <c r="CL198" s="31"/>
      <c r="CM198" s="35">
        <f t="shared" si="54"/>
        <v>31547</v>
      </c>
      <c r="CN198" s="58">
        <v>15551</v>
      </c>
      <c r="CO198" s="58">
        <v>15996</v>
      </c>
    </row>
    <row r="199" spans="2:93" ht="9.6" customHeight="1" x14ac:dyDescent="0.15">
      <c r="B199" s="120" t="s">
        <v>230</v>
      </c>
      <c r="C199" s="60" t="s">
        <v>63</v>
      </c>
      <c r="D199" s="57"/>
      <c r="E199" s="57">
        <v>11190</v>
      </c>
      <c r="F199" s="57">
        <v>11142</v>
      </c>
      <c r="G199" s="57">
        <v>11034</v>
      </c>
      <c r="H199" s="57">
        <v>10803</v>
      </c>
      <c r="I199" s="57"/>
      <c r="J199" s="57">
        <v>11202</v>
      </c>
      <c r="K199" s="57">
        <v>11046</v>
      </c>
      <c r="L199" s="57">
        <v>10731</v>
      </c>
      <c r="M199" s="54">
        <v>10477</v>
      </c>
      <c r="N199" s="57">
        <v>9992</v>
      </c>
      <c r="O199" s="57">
        <v>9896</v>
      </c>
      <c r="P199" s="57">
        <v>9663</v>
      </c>
      <c r="Q199" s="57">
        <v>9881</v>
      </c>
      <c r="R199" s="57">
        <v>9469</v>
      </c>
      <c r="S199" s="57">
        <v>9368</v>
      </c>
      <c r="T199" s="57">
        <v>9238</v>
      </c>
      <c r="U199" s="57">
        <v>9093</v>
      </c>
      <c r="V199" s="57">
        <v>8942</v>
      </c>
      <c r="W199" s="57">
        <v>8817</v>
      </c>
      <c r="X199" s="57">
        <v>8618</v>
      </c>
      <c r="Y199" s="57">
        <v>8481</v>
      </c>
      <c r="Z199" s="57">
        <v>8296</v>
      </c>
      <c r="AA199" s="57">
        <v>8125</v>
      </c>
      <c r="AB199" s="57">
        <v>7940</v>
      </c>
      <c r="AC199" s="57">
        <v>7831</v>
      </c>
      <c r="AD199" s="57">
        <v>7681</v>
      </c>
      <c r="AE199" s="57">
        <v>7646</v>
      </c>
      <c r="AF199" s="57">
        <v>7485</v>
      </c>
      <c r="AG199" s="57">
        <v>7317</v>
      </c>
      <c r="AH199" s="57">
        <v>7176</v>
      </c>
      <c r="AI199" s="57">
        <v>6972</v>
      </c>
      <c r="AJ199" s="57">
        <v>6810</v>
      </c>
      <c r="AK199" s="57">
        <v>6641</v>
      </c>
      <c r="AL199" s="57">
        <v>6459</v>
      </c>
      <c r="AM199" s="57">
        <v>6332</v>
      </c>
      <c r="AN199" s="57">
        <v>6211</v>
      </c>
      <c r="AO199" s="57">
        <v>6063</v>
      </c>
      <c r="AP199" s="58">
        <v>5967</v>
      </c>
      <c r="AQ199" s="58">
        <v>5842</v>
      </c>
      <c r="AR199" s="58">
        <v>5710</v>
      </c>
      <c r="AS199" s="58">
        <v>5632</v>
      </c>
      <c r="AT199" s="58">
        <v>5482</v>
      </c>
      <c r="AU199" s="58">
        <v>5382</v>
      </c>
      <c r="AV199" s="58">
        <v>5203</v>
      </c>
      <c r="AW199" s="58">
        <v>5115</v>
      </c>
      <c r="AX199" s="58"/>
      <c r="AY199" s="58"/>
      <c r="AZ199" s="58"/>
      <c r="BA199" s="58"/>
      <c r="BB199" s="58"/>
      <c r="BC199" s="58"/>
      <c r="BD199" s="58"/>
      <c r="BE199" s="58"/>
      <c r="BF199" s="58"/>
      <c r="BG199" s="58"/>
      <c r="BH199" s="58"/>
      <c r="BI199" s="61" t="s">
        <v>63</v>
      </c>
      <c r="BJ199" s="29"/>
      <c r="BK199" s="57">
        <v>46.09</v>
      </c>
      <c r="BL199" s="57">
        <v>46.08</v>
      </c>
      <c r="BM199" s="57">
        <v>1801</v>
      </c>
      <c r="BN199" s="30"/>
      <c r="BO199" s="57">
        <v>10248</v>
      </c>
      <c r="BP199" s="97">
        <v>5176</v>
      </c>
      <c r="BQ199" s="97">
        <f t="shared" si="49"/>
        <v>5072</v>
      </c>
      <c r="BR199" s="31"/>
      <c r="BS199" s="35">
        <f t="shared" si="50"/>
        <v>6544</v>
      </c>
      <c r="BT199" s="57">
        <v>3188</v>
      </c>
      <c r="BU199" s="57">
        <v>3356</v>
      </c>
      <c r="BV199" s="32"/>
      <c r="BW199" s="104">
        <f t="shared" si="51"/>
        <v>5840</v>
      </c>
      <c r="BX199" s="106">
        <v>2801</v>
      </c>
      <c r="BY199" s="106">
        <v>3039</v>
      </c>
      <c r="BZ199" s="106">
        <v>1786</v>
      </c>
      <c r="CA199" s="31"/>
      <c r="CB199" s="35">
        <f t="shared" si="52"/>
        <v>5833</v>
      </c>
      <c r="CC199" s="57">
        <v>2798</v>
      </c>
      <c r="CD199" s="57">
        <v>3035</v>
      </c>
      <c r="CE199" s="57">
        <v>5840</v>
      </c>
      <c r="CF199" s="33"/>
      <c r="CG199" s="60" t="s">
        <v>63</v>
      </c>
      <c r="CH199" s="104">
        <f t="shared" si="53"/>
        <v>5240</v>
      </c>
      <c r="CI199" s="106">
        <v>2460</v>
      </c>
      <c r="CJ199" s="106">
        <v>2780</v>
      </c>
      <c r="CK199" s="106">
        <v>1722</v>
      </c>
      <c r="CL199" s="31"/>
      <c r="CM199" s="35">
        <f t="shared" si="54"/>
        <v>5328</v>
      </c>
      <c r="CN199" s="58">
        <v>2495</v>
      </c>
      <c r="CO199" s="58">
        <v>2833</v>
      </c>
    </row>
    <row r="200" spans="2:93" ht="9.6" customHeight="1" x14ac:dyDescent="0.15">
      <c r="B200" s="120" t="s">
        <v>231</v>
      </c>
      <c r="C200" s="60" t="s">
        <v>64</v>
      </c>
      <c r="D200" s="57"/>
      <c r="E200" s="57">
        <v>22243</v>
      </c>
      <c r="F200" s="57">
        <v>21829</v>
      </c>
      <c r="G200" s="57">
        <v>21269</v>
      </c>
      <c r="H200" s="57">
        <v>20811</v>
      </c>
      <c r="I200" s="57"/>
      <c r="J200" s="57">
        <v>20629</v>
      </c>
      <c r="K200" s="57">
        <v>20276</v>
      </c>
      <c r="L200" s="57">
        <v>19900</v>
      </c>
      <c r="M200" s="54">
        <v>19601</v>
      </c>
      <c r="N200" s="57">
        <v>19142</v>
      </c>
      <c r="O200" s="57">
        <v>18933</v>
      </c>
      <c r="P200" s="57">
        <v>18635</v>
      </c>
      <c r="Q200" s="57">
        <v>18899</v>
      </c>
      <c r="R200" s="57">
        <v>18271</v>
      </c>
      <c r="S200" s="57">
        <v>18213</v>
      </c>
      <c r="T200" s="57">
        <v>18188</v>
      </c>
      <c r="U200" s="57">
        <v>18252</v>
      </c>
      <c r="V200" s="57">
        <v>18255</v>
      </c>
      <c r="W200" s="57">
        <v>18517</v>
      </c>
      <c r="X200" s="57">
        <v>18561</v>
      </c>
      <c r="Y200" s="57">
        <v>18708</v>
      </c>
      <c r="Z200" s="57">
        <v>18844</v>
      </c>
      <c r="AA200" s="57">
        <v>18857</v>
      </c>
      <c r="AB200" s="57">
        <v>18856</v>
      </c>
      <c r="AC200" s="57">
        <v>18850</v>
      </c>
      <c r="AD200" s="57">
        <v>18863</v>
      </c>
      <c r="AE200" s="57">
        <v>18865</v>
      </c>
      <c r="AF200" s="57">
        <v>18794</v>
      </c>
      <c r="AG200" s="57">
        <v>18708</v>
      </c>
      <c r="AH200" s="57">
        <v>18617</v>
      </c>
      <c r="AI200" s="57">
        <v>18559</v>
      </c>
      <c r="AJ200" s="57">
        <v>18394</v>
      </c>
      <c r="AK200" s="57">
        <v>18400</v>
      </c>
      <c r="AL200" s="57">
        <v>18315</v>
      </c>
      <c r="AM200" s="57">
        <v>18262</v>
      </c>
      <c r="AN200" s="57">
        <v>18229</v>
      </c>
      <c r="AO200" s="57">
        <v>18242</v>
      </c>
      <c r="AP200" s="58">
        <v>18215</v>
      </c>
      <c r="AQ200" s="58">
        <v>18196</v>
      </c>
      <c r="AR200" s="58">
        <v>18159</v>
      </c>
      <c r="AS200" s="58">
        <v>18134</v>
      </c>
      <c r="AT200" s="58">
        <v>18122</v>
      </c>
      <c r="AU200" s="58">
        <v>18090</v>
      </c>
      <c r="AV200" s="58">
        <v>17914</v>
      </c>
      <c r="AW200" s="58">
        <v>17890</v>
      </c>
      <c r="AX200" s="58"/>
      <c r="AY200" s="58"/>
      <c r="AZ200" s="58"/>
      <c r="BA200" s="58"/>
      <c r="BB200" s="58"/>
      <c r="BC200" s="58"/>
      <c r="BD200" s="58"/>
      <c r="BE200" s="58"/>
      <c r="BF200" s="58"/>
      <c r="BG200" s="58"/>
      <c r="BH200" s="58"/>
      <c r="BI200" s="61" t="s">
        <v>64</v>
      </c>
      <c r="BJ200" s="29"/>
      <c r="BK200" s="57">
        <v>69.33</v>
      </c>
      <c r="BL200" s="57">
        <v>69.33</v>
      </c>
      <c r="BM200" s="57">
        <v>4553</v>
      </c>
      <c r="BN200" s="30"/>
      <c r="BO200" s="57">
        <v>20289</v>
      </c>
      <c r="BP200" s="97">
        <v>9722</v>
      </c>
      <c r="BQ200" s="97">
        <f t="shared" si="49"/>
        <v>10567</v>
      </c>
      <c r="BR200" s="31"/>
      <c r="BS200" s="35">
        <f t="shared" si="50"/>
        <v>18412</v>
      </c>
      <c r="BT200" s="57">
        <v>8879</v>
      </c>
      <c r="BU200" s="57">
        <v>9533</v>
      </c>
      <c r="BV200" s="32"/>
      <c r="BW200" s="104">
        <f t="shared" si="51"/>
        <v>18043</v>
      </c>
      <c r="BX200" s="106">
        <v>8692</v>
      </c>
      <c r="BY200" s="106">
        <v>9351</v>
      </c>
      <c r="BZ200" s="106">
        <v>4495</v>
      </c>
      <c r="CA200" s="31"/>
      <c r="CB200" s="35">
        <f t="shared" si="52"/>
        <v>18038</v>
      </c>
      <c r="CC200" s="57">
        <v>8689</v>
      </c>
      <c r="CD200" s="57">
        <v>9349</v>
      </c>
      <c r="CE200" s="57">
        <v>18043</v>
      </c>
      <c r="CF200" s="33"/>
      <c r="CG200" s="60" t="s">
        <v>64</v>
      </c>
      <c r="CH200" s="104">
        <f t="shared" si="53"/>
        <v>17919</v>
      </c>
      <c r="CI200" s="106">
        <v>8690</v>
      </c>
      <c r="CJ200" s="106">
        <v>9229</v>
      </c>
      <c r="CK200" s="106">
        <v>4791</v>
      </c>
      <c r="CL200" s="31"/>
      <c r="CM200" s="35">
        <f t="shared" si="54"/>
        <v>17960</v>
      </c>
      <c r="CN200" s="58">
        <v>8725</v>
      </c>
      <c r="CO200" s="58">
        <v>9235</v>
      </c>
    </row>
    <row r="201" spans="2:93" ht="9.6" customHeight="1" x14ac:dyDescent="0.15">
      <c r="B201" s="120" t="s">
        <v>232</v>
      </c>
      <c r="C201" s="60" t="s">
        <v>65</v>
      </c>
      <c r="D201" s="57"/>
      <c r="E201" s="57">
        <v>11382</v>
      </c>
      <c r="F201" s="57">
        <v>11059</v>
      </c>
      <c r="G201" s="57">
        <v>10746</v>
      </c>
      <c r="H201" s="57">
        <v>10621</v>
      </c>
      <c r="I201" s="57"/>
      <c r="J201" s="57">
        <v>10747</v>
      </c>
      <c r="K201" s="57">
        <v>10558</v>
      </c>
      <c r="L201" s="57">
        <v>10232</v>
      </c>
      <c r="M201" s="54">
        <v>10079</v>
      </c>
      <c r="N201" s="57">
        <v>9932</v>
      </c>
      <c r="O201" s="57">
        <v>9716</v>
      </c>
      <c r="P201" s="57">
        <v>9551</v>
      </c>
      <c r="Q201" s="57">
        <v>9612</v>
      </c>
      <c r="R201" s="57">
        <v>9489</v>
      </c>
      <c r="S201" s="57">
        <v>9449</v>
      </c>
      <c r="T201" s="57">
        <v>9398</v>
      </c>
      <c r="U201" s="57">
        <v>9455</v>
      </c>
      <c r="V201" s="57">
        <v>9490</v>
      </c>
      <c r="W201" s="57">
        <v>9481</v>
      </c>
      <c r="X201" s="57">
        <v>9495</v>
      </c>
      <c r="Y201" s="57">
        <v>9490</v>
      </c>
      <c r="Z201" s="57">
        <v>9453</v>
      </c>
      <c r="AA201" s="57">
        <v>9475</v>
      </c>
      <c r="AB201" s="57">
        <v>9473</v>
      </c>
      <c r="AC201" s="57">
        <v>9435</v>
      </c>
      <c r="AD201" s="57">
        <v>9448</v>
      </c>
      <c r="AE201" s="57">
        <v>9426</v>
      </c>
      <c r="AF201" s="57">
        <v>9445</v>
      </c>
      <c r="AG201" s="57">
        <v>9437</v>
      </c>
      <c r="AH201" s="57">
        <v>9390</v>
      </c>
      <c r="AI201" s="57">
        <v>9370</v>
      </c>
      <c r="AJ201" s="57">
        <v>9307</v>
      </c>
      <c r="AK201" s="57">
        <v>9255</v>
      </c>
      <c r="AL201" s="57">
        <v>9214</v>
      </c>
      <c r="AM201" s="57">
        <v>9118</v>
      </c>
      <c r="AN201" s="57">
        <v>9100</v>
      </c>
      <c r="AO201" s="57">
        <v>9022</v>
      </c>
      <c r="AP201" s="58">
        <v>8959</v>
      </c>
      <c r="AQ201" s="58">
        <v>8895</v>
      </c>
      <c r="AR201" s="58">
        <v>8856</v>
      </c>
      <c r="AS201" s="58">
        <v>8779</v>
      </c>
      <c r="AT201" s="58">
        <v>8721</v>
      </c>
      <c r="AU201" s="58">
        <v>8635</v>
      </c>
      <c r="AV201" s="58">
        <v>8499</v>
      </c>
      <c r="AW201" s="58">
        <v>8427</v>
      </c>
      <c r="AX201" s="58"/>
      <c r="AY201" s="58"/>
      <c r="AZ201" s="58"/>
      <c r="BA201" s="58"/>
      <c r="BB201" s="58"/>
      <c r="BC201" s="58"/>
      <c r="BD201" s="58"/>
      <c r="BE201" s="58"/>
      <c r="BF201" s="58"/>
      <c r="BG201" s="58"/>
      <c r="BH201" s="58"/>
      <c r="BI201" s="61" t="s">
        <v>65</v>
      </c>
      <c r="BJ201" s="29"/>
      <c r="BK201" s="57">
        <v>43.82</v>
      </c>
      <c r="BL201" s="57">
        <v>43.82</v>
      </c>
      <c r="BM201" s="57">
        <v>2109</v>
      </c>
      <c r="BN201" s="30"/>
      <c r="BO201" s="57">
        <v>10448</v>
      </c>
      <c r="BP201" s="97">
        <v>5024</v>
      </c>
      <c r="BQ201" s="97">
        <f t="shared" si="49"/>
        <v>5424</v>
      </c>
      <c r="BR201" s="31"/>
      <c r="BS201" s="35">
        <f t="shared" si="50"/>
        <v>9270</v>
      </c>
      <c r="BT201" s="57">
        <v>4473</v>
      </c>
      <c r="BU201" s="57">
        <v>4797</v>
      </c>
      <c r="BV201" s="32"/>
      <c r="BW201" s="104">
        <f t="shared" si="51"/>
        <v>8990</v>
      </c>
      <c r="BX201" s="106">
        <v>4344</v>
      </c>
      <c r="BY201" s="106">
        <v>4646</v>
      </c>
      <c r="BZ201" s="106">
        <v>2162</v>
      </c>
      <c r="CA201" s="31"/>
      <c r="CB201" s="35">
        <f t="shared" si="52"/>
        <v>8985</v>
      </c>
      <c r="CC201" s="57">
        <v>4343</v>
      </c>
      <c r="CD201" s="57">
        <v>4642</v>
      </c>
      <c r="CE201" s="57">
        <v>8990</v>
      </c>
      <c r="CF201" s="33"/>
      <c r="CG201" s="60" t="s">
        <v>65</v>
      </c>
      <c r="CH201" s="104">
        <f t="shared" si="53"/>
        <v>8644</v>
      </c>
      <c r="CI201" s="106">
        <v>4186</v>
      </c>
      <c r="CJ201" s="106">
        <v>4458</v>
      </c>
      <c r="CK201" s="106">
        <v>2188</v>
      </c>
      <c r="CL201" s="31"/>
      <c r="CM201" s="35">
        <f t="shared" si="54"/>
        <v>8775</v>
      </c>
      <c r="CN201" s="58">
        <v>4236</v>
      </c>
      <c r="CO201" s="58">
        <v>4539</v>
      </c>
    </row>
    <row r="202" spans="2:93" ht="9.6" customHeight="1" x14ac:dyDescent="0.15">
      <c r="B202" s="120" t="s">
        <v>233</v>
      </c>
      <c r="C202" s="60" t="s">
        <v>66</v>
      </c>
      <c r="D202" s="57"/>
      <c r="E202" s="57">
        <v>12614</v>
      </c>
      <c r="F202" s="57">
        <v>12526</v>
      </c>
      <c r="G202" s="57">
        <v>12434</v>
      </c>
      <c r="H202" s="57">
        <v>12355</v>
      </c>
      <c r="I202" s="57"/>
      <c r="J202" s="57">
        <v>12805</v>
      </c>
      <c r="K202" s="57">
        <v>12758</v>
      </c>
      <c r="L202" s="57">
        <v>12780</v>
      </c>
      <c r="M202" s="54">
        <v>12759</v>
      </c>
      <c r="N202" s="57">
        <v>12228</v>
      </c>
      <c r="O202" s="57">
        <v>12239</v>
      </c>
      <c r="P202" s="57">
        <v>12167</v>
      </c>
      <c r="Q202" s="57">
        <v>12162</v>
      </c>
      <c r="R202" s="57">
        <v>12149</v>
      </c>
      <c r="S202" s="57">
        <v>12093</v>
      </c>
      <c r="T202" s="57">
        <v>12154</v>
      </c>
      <c r="U202" s="57">
        <v>12079</v>
      </c>
      <c r="V202" s="57">
        <v>12140</v>
      </c>
      <c r="W202" s="57">
        <v>12126</v>
      </c>
      <c r="X202" s="57">
        <v>12222</v>
      </c>
      <c r="Y202" s="57">
        <v>12261</v>
      </c>
      <c r="Z202" s="57">
        <v>12265</v>
      </c>
      <c r="AA202" s="57">
        <v>12275</v>
      </c>
      <c r="AB202" s="57">
        <v>12251</v>
      </c>
      <c r="AC202" s="57">
        <v>12215</v>
      </c>
      <c r="AD202" s="57">
        <v>12123</v>
      </c>
      <c r="AE202" s="57">
        <v>12077</v>
      </c>
      <c r="AF202" s="57">
        <v>12116</v>
      </c>
      <c r="AG202" s="57">
        <v>12088</v>
      </c>
      <c r="AH202" s="57">
        <v>12001</v>
      </c>
      <c r="AI202" s="57">
        <v>12023</v>
      </c>
      <c r="AJ202" s="57">
        <v>12084</v>
      </c>
      <c r="AK202" s="57">
        <v>12017</v>
      </c>
      <c r="AL202" s="57">
        <v>11973</v>
      </c>
      <c r="AM202" s="57">
        <v>11995</v>
      </c>
      <c r="AN202" s="57">
        <v>12008</v>
      </c>
      <c r="AO202" s="57">
        <v>12023</v>
      </c>
      <c r="AP202" s="58">
        <v>11952</v>
      </c>
      <c r="AQ202" s="58">
        <v>11911</v>
      </c>
      <c r="AR202" s="58">
        <v>11889</v>
      </c>
      <c r="AS202" s="58">
        <v>11771</v>
      </c>
      <c r="AT202" s="58">
        <v>11684</v>
      </c>
      <c r="AU202" s="58">
        <v>11625</v>
      </c>
      <c r="AV202" s="58">
        <v>11450</v>
      </c>
      <c r="AW202" s="58">
        <v>11360</v>
      </c>
      <c r="AX202" s="58"/>
      <c r="AY202" s="58"/>
      <c r="AZ202" s="58"/>
      <c r="BA202" s="58"/>
      <c r="BB202" s="58"/>
      <c r="BC202" s="58"/>
      <c r="BD202" s="58"/>
      <c r="BE202" s="58"/>
      <c r="BF202" s="58"/>
      <c r="BG202" s="58"/>
      <c r="BH202" s="58"/>
      <c r="BI202" s="61" t="s">
        <v>66</v>
      </c>
      <c r="BJ202" s="29"/>
      <c r="BK202" s="57">
        <v>52.04</v>
      </c>
      <c r="BL202" s="57">
        <v>52.03</v>
      </c>
      <c r="BM202" s="57">
        <v>3097</v>
      </c>
      <c r="BN202" s="30"/>
      <c r="BO202" s="57">
        <v>12030</v>
      </c>
      <c r="BP202" s="97">
        <v>5907</v>
      </c>
      <c r="BQ202" s="97">
        <f t="shared" si="49"/>
        <v>6123</v>
      </c>
      <c r="BR202" s="31"/>
      <c r="BS202" s="35">
        <f t="shared" si="50"/>
        <v>11775</v>
      </c>
      <c r="BT202" s="57">
        <v>5675</v>
      </c>
      <c r="BU202" s="57">
        <v>6100</v>
      </c>
      <c r="BV202" s="32"/>
      <c r="BW202" s="104">
        <f t="shared" si="51"/>
        <v>11890</v>
      </c>
      <c r="BX202" s="106">
        <v>5731</v>
      </c>
      <c r="BY202" s="106">
        <v>6159</v>
      </c>
      <c r="BZ202" s="106">
        <v>3060</v>
      </c>
      <c r="CA202" s="31"/>
      <c r="CB202" s="35">
        <f t="shared" si="52"/>
        <v>11873</v>
      </c>
      <c r="CC202" s="57">
        <v>5718</v>
      </c>
      <c r="CD202" s="57">
        <v>6155</v>
      </c>
      <c r="CE202" s="57">
        <v>11890</v>
      </c>
      <c r="CF202" s="33"/>
      <c r="CG202" s="60" t="s">
        <v>66</v>
      </c>
      <c r="CH202" s="104">
        <f t="shared" si="53"/>
        <v>11693</v>
      </c>
      <c r="CI202" s="106">
        <v>5646</v>
      </c>
      <c r="CJ202" s="106">
        <v>6047</v>
      </c>
      <c r="CK202" s="106">
        <v>3195</v>
      </c>
      <c r="CL202" s="31"/>
      <c r="CM202" s="35">
        <f t="shared" si="54"/>
        <v>11745</v>
      </c>
      <c r="CN202" s="58">
        <v>5686</v>
      </c>
      <c r="CO202" s="58">
        <v>6059</v>
      </c>
    </row>
    <row r="203" spans="2:93" ht="9.6" customHeight="1" x14ac:dyDescent="0.15">
      <c r="B203" s="120" t="s">
        <v>234</v>
      </c>
      <c r="C203" s="60" t="s">
        <v>67</v>
      </c>
      <c r="D203" s="57"/>
      <c r="E203" s="57">
        <v>7625</v>
      </c>
      <c r="F203" s="57">
        <v>7505</v>
      </c>
      <c r="G203" s="57">
        <v>6783</v>
      </c>
      <c r="H203" s="57">
        <v>6584</v>
      </c>
      <c r="I203" s="57"/>
      <c r="J203" s="57">
        <v>6545</v>
      </c>
      <c r="K203" s="57">
        <v>6355</v>
      </c>
      <c r="L203" s="57">
        <v>6231</v>
      </c>
      <c r="M203" s="54">
        <v>6021</v>
      </c>
      <c r="N203" s="57">
        <v>5941</v>
      </c>
      <c r="O203" s="57">
        <v>5909</v>
      </c>
      <c r="P203" s="57">
        <v>5829</v>
      </c>
      <c r="Q203" s="57">
        <v>5868</v>
      </c>
      <c r="R203" s="57">
        <v>5808</v>
      </c>
      <c r="S203" s="57">
        <v>5807</v>
      </c>
      <c r="T203" s="57">
        <v>5795</v>
      </c>
      <c r="U203" s="57">
        <v>5773</v>
      </c>
      <c r="V203" s="57">
        <v>5726</v>
      </c>
      <c r="W203" s="57">
        <v>5718</v>
      </c>
      <c r="X203" s="57">
        <v>5717</v>
      </c>
      <c r="Y203" s="57">
        <v>5667</v>
      </c>
      <c r="Z203" s="57">
        <v>5602</v>
      </c>
      <c r="AA203" s="57">
        <v>5564</v>
      </c>
      <c r="AB203" s="57">
        <v>5534</v>
      </c>
      <c r="AC203" s="57">
        <v>5523</v>
      </c>
      <c r="AD203" s="57">
        <v>5519</v>
      </c>
      <c r="AE203" s="57">
        <v>5448</v>
      </c>
      <c r="AF203" s="57">
        <v>5380</v>
      </c>
      <c r="AG203" s="57">
        <v>5269</v>
      </c>
      <c r="AH203" s="57">
        <v>5245</v>
      </c>
      <c r="AI203" s="57">
        <v>5195</v>
      </c>
      <c r="AJ203" s="57">
        <v>5138</v>
      </c>
      <c r="AK203" s="57">
        <v>5081</v>
      </c>
      <c r="AL203" s="57">
        <v>5054</v>
      </c>
      <c r="AM203" s="57">
        <v>4986</v>
      </c>
      <c r="AN203" s="57">
        <v>4912</v>
      </c>
      <c r="AO203" s="57">
        <v>4849</v>
      </c>
      <c r="AP203" s="58">
        <v>4776</v>
      </c>
      <c r="AQ203" s="58">
        <v>4720</v>
      </c>
      <c r="AR203" s="58">
        <v>4688</v>
      </c>
      <c r="AS203" s="58">
        <v>4588</v>
      </c>
      <c r="AT203" s="58">
        <v>4530</v>
      </c>
      <c r="AU203" s="58">
        <v>4408</v>
      </c>
      <c r="AV203" s="58">
        <v>4414</v>
      </c>
      <c r="AW203" s="58">
        <v>4328</v>
      </c>
      <c r="AX203" s="58"/>
      <c r="AY203" s="58"/>
      <c r="AZ203" s="58"/>
      <c r="BA203" s="58"/>
      <c r="BB203" s="58"/>
      <c r="BC203" s="58"/>
      <c r="BD203" s="58"/>
      <c r="BE203" s="58"/>
      <c r="BF203" s="58"/>
      <c r="BG203" s="58"/>
      <c r="BH203" s="58"/>
      <c r="BI203" s="61" t="s">
        <v>67</v>
      </c>
      <c r="BJ203" s="29"/>
      <c r="BK203" s="57">
        <v>60.96</v>
      </c>
      <c r="BL203" s="57">
        <v>60.96</v>
      </c>
      <c r="BM203" s="57">
        <v>1131</v>
      </c>
      <c r="BN203" s="30"/>
      <c r="BO203" s="57">
        <v>6397</v>
      </c>
      <c r="BP203" s="97">
        <v>3148</v>
      </c>
      <c r="BQ203" s="97">
        <f t="shared" si="49"/>
        <v>3249</v>
      </c>
      <c r="BR203" s="31"/>
      <c r="BS203" s="35">
        <f t="shared" si="50"/>
        <v>5036</v>
      </c>
      <c r="BT203" s="57">
        <v>2443</v>
      </c>
      <c r="BU203" s="57">
        <v>2593</v>
      </c>
      <c r="BV203" s="32"/>
      <c r="BW203" s="104">
        <f t="shared" si="51"/>
        <v>4765</v>
      </c>
      <c r="BX203" s="106">
        <v>2319</v>
      </c>
      <c r="BY203" s="106">
        <v>2446</v>
      </c>
      <c r="BZ203" s="106">
        <v>1107</v>
      </c>
      <c r="CA203" s="31"/>
      <c r="CB203" s="35">
        <f t="shared" si="52"/>
        <v>4764</v>
      </c>
      <c r="CC203" s="57">
        <v>2319</v>
      </c>
      <c r="CD203" s="57">
        <v>2445</v>
      </c>
      <c r="CE203" s="57">
        <v>4765</v>
      </c>
      <c r="CF203" s="33"/>
      <c r="CG203" s="60" t="s">
        <v>67</v>
      </c>
      <c r="CH203" s="104">
        <f t="shared" si="53"/>
        <v>4472</v>
      </c>
      <c r="CI203" s="106">
        <v>2178</v>
      </c>
      <c r="CJ203" s="106">
        <v>2294</v>
      </c>
      <c r="CK203" s="106">
        <v>1090</v>
      </c>
      <c r="CL203" s="31"/>
      <c r="CM203" s="35">
        <f t="shared" si="54"/>
        <v>4495</v>
      </c>
      <c r="CN203" s="58">
        <v>2167</v>
      </c>
      <c r="CO203" s="58">
        <v>2328</v>
      </c>
    </row>
    <row r="204" spans="2:93" ht="9.6" customHeight="1" x14ac:dyDescent="0.15">
      <c r="B204" s="120" t="s">
        <v>235</v>
      </c>
      <c r="C204" s="60" t="s">
        <v>69</v>
      </c>
      <c r="D204" s="57"/>
      <c r="E204" s="57">
        <v>13439</v>
      </c>
      <c r="F204" s="57">
        <v>13343</v>
      </c>
      <c r="G204" s="57">
        <v>13202</v>
      </c>
      <c r="H204" s="57">
        <v>13045</v>
      </c>
      <c r="I204" s="57"/>
      <c r="J204" s="57">
        <v>12556</v>
      </c>
      <c r="K204" s="57">
        <v>12418</v>
      </c>
      <c r="L204" s="57">
        <v>12105</v>
      </c>
      <c r="M204" s="54">
        <v>11757</v>
      </c>
      <c r="N204" s="57">
        <v>11459</v>
      </c>
      <c r="O204" s="57">
        <v>11227</v>
      </c>
      <c r="P204" s="57">
        <v>11107</v>
      </c>
      <c r="Q204" s="57">
        <v>11192</v>
      </c>
      <c r="R204" s="57">
        <v>10458</v>
      </c>
      <c r="S204" s="57">
        <v>10239</v>
      </c>
      <c r="T204" s="57">
        <v>10036</v>
      </c>
      <c r="U204" s="57">
        <v>9630</v>
      </c>
      <c r="V204" s="57">
        <v>9389</v>
      </c>
      <c r="W204" s="57">
        <v>9204</v>
      </c>
      <c r="X204" s="57">
        <v>9087</v>
      </c>
      <c r="Y204" s="57">
        <v>8840</v>
      </c>
      <c r="Z204" s="57">
        <v>8624</v>
      </c>
      <c r="AA204" s="57">
        <v>8424</v>
      </c>
      <c r="AB204" s="57">
        <v>8348</v>
      </c>
      <c r="AC204" s="57">
        <v>8157</v>
      </c>
      <c r="AD204" s="57">
        <v>8012</v>
      </c>
      <c r="AE204" s="57">
        <v>7895</v>
      </c>
      <c r="AF204" s="57">
        <v>7736</v>
      </c>
      <c r="AG204" s="57">
        <v>7521</v>
      </c>
      <c r="AH204" s="57">
        <v>7323</v>
      </c>
      <c r="AI204" s="57">
        <v>7112</v>
      </c>
      <c r="AJ204" s="57">
        <v>6942</v>
      </c>
      <c r="AK204" s="57">
        <v>6747</v>
      </c>
      <c r="AL204" s="57">
        <v>6573</v>
      </c>
      <c r="AM204" s="57">
        <v>6440</v>
      </c>
      <c r="AN204" s="57">
        <v>6269</v>
      </c>
      <c r="AO204" s="57">
        <v>6102</v>
      </c>
      <c r="AP204" s="58">
        <v>5976</v>
      </c>
      <c r="AQ204" s="58">
        <v>5848</v>
      </c>
      <c r="AR204" s="58">
        <v>5733</v>
      </c>
      <c r="AS204" s="58">
        <v>5567</v>
      </c>
      <c r="AT204" s="58">
        <v>5494</v>
      </c>
      <c r="AU204" s="58">
        <v>5376</v>
      </c>
      <c r="AV204" s="58">
        <v>5263</v>
      </c>
      <c r="AW204" s="58">
        <v>5188</v>
      </c>
      <c r="AX204" s="58"/>
      <c r="AY204" s="58"/>
      <c r="AZ204" s="58"/>
      <c r="BA204" s="58"/>
      <c r="BB204" s="58"/>
      <c r="BC204" s="58"/>
      <c r="BD204" s="58"/>
      <c r="BE204" s="58"/>
      <c r="BF204" s="58"/>
      <c r="BG204" s="58"/>
      <c r="BH204" s="58"/>
      <c r="BI204" s="61" t="s">
        <v>69</v>
      </c>
      <c r="BJ204" s="29"/>
      <c r="BK204" s="57">
        <v>72.91</v>
      </c>
      <c r="BL204" s="57">
        <v>72.88</v>
      </c>
      <c r="BM204" s="57">
        <v>1997</v>
      </c>
      <c r="BN204" s="30"/>
      <c r="BO204" s="57">
        <v>11974</v>
      </c>
      <c r="BP204" s="97">
        <v>6038</v>
      </c>
      <c r="BQ204" s="97">
        <f t="shared" si="49"/>
        <v>5936</v>
      </c>
      <c r="BR204" s="31"/>
      <c r="BS204" s="35">
        <f t="shared" si="50"/>
        <v>6773</v>
      </c>
      <c r="BT204" s="57">
        <v>3375</v>
      </c>
      <c r="BU204" s="57">
        <v>3398</v>
      </c>
      <c r="BV204" s="32"/>
      <c r="BW204" s="104">
        <f t="shared" si="51"/>
        <v>5891</v>
      </c>
      <c r="BX204" s="106">
        <v>2938</v>
      </c>
      <c r="BY204" s="106">
        <v>2953</v>
      </c>
      <c r="BZ204" s="106">
        <v>2049</v>
      </c>
      <c r="CA204" s="31"/>
      <c r="CB204" s="35">
        <f t="shared" si="52"/>
        <v>5886</v>
      </c>
      <c r="CC204" s="57">
        <v>2936</v>
      </c>
      <c r="CD204" s="57">
        <v>2950</v>
      </c>
      <c r="CE204" s="57">
        <v>5891</v>
      </c>
      <c r="CF204" s="33"/>
      <c r="CG204" s="60" t="s">
        <v>69</v>
      </c>
      <c r="CH204" s="104">
        <f t="shared" si="53"/>
        <v>5278</v>
      </c>
      <c r="CI204" s="106">
        <v>2611</v>
      </c>
      <c r="CJ204" s="106">
        <v>2667</v>
      </c>
      <c r="CK204" s="106">
        <v>1942</v>
      </c>
      <c r="CL204" s="31"/>
      <c r="CM204" s="35">
        <f t="shared" si="54"/>
        <v>5301</v>
      </c>
      <c r="CN204" s="58">
        <v>2653</v>
      </c>
      <c r="CO204" s="58">
        <v>2648</v>
      </c>
    </row>
    <row r="205" spans="2:93" ht="9.6" customHeight="1" x14ac:dyDescent="0.15">
      <c r="B205" s="120" t="s">
        <v>236</v>
      </c>
      <c r="C205" s="60" t="s">
        <v>70</v>
      </c>
      <c r="D205" s="57"/>
      <c r="E205" s="57">
        <v>17785</v>
      </c>
      <c r="F205" s="57">
        <v>17767</v>
      </c>
      <c r="G205" s="57">
        <v>17794</v>
      </c>
      <c r="H205" s="57">
        <v>17298</v>
      </c>
      <c r="I205" s="57"/>
      <c r="J205" s="57">
        <v>19107</v>
      </c>
      <c r="K205" s="57">
        <v>18822</v>
      </c>
      <c r="L205" s="57">
        <v>18453</v>
      </c>
      <c r="M205" s="54">
        <v>18192</v>
      </c>
      <c r="N205" s="57">
        <v>17859</v>
      </c>
      <c r="O205" s="57">
        <v>17732</v>
      </c>
      <c r="P205" s="57">
        <v>17628</v>
      </c>
      <c r="Q205" s="57">
        <v>17781</v>
      </c>
      <c r="R205" s="57">
        <v>17070</v>
      </c>
      <c r="S205" s="57">
        <v>16552</v>
      </c>
      <c r="T205" s="57">
        <v>16539</v>
      </c>
      <c r="U205" s="57">
        <v>16458</v>
      </c>
      <c r="V205" s="57">
        <v>16423</v>
      </c>
      <c r="W205" s="57">
        <v>16349</v>
      </c>
      <c r="X205" s="57">
        <v>16341</v>
      </c>
      <c r="Y205" s="57">
        <v>16251</v>
      </c>
      <c r="Z205" s="57">
        <v>16131</v>
      </c>
      <c r="AA205" s="57">
        <v>16068</v>
      </c>
      <c r="AB205" s="57">
        <v>15999</v>
      </c>
      <c r="AC205" s="57">
        <v>15944</v>
      </c>
      <c r="AD205" s="57">
        <v>15905</v>
      </c>
      <c r="AE205" s="57">
        <v>15768</v>
      </c>
      <c r="AF205" s="57">
        <v>15651</v>
      </c>
      <c r="AG205" s="57">
        <v>15581</v>
      </c>
      <c r="AH205" s="57">
        <v>15501</v>
      </c>
      <c r="AI205" s="57">
        <v>15343</v>
      </c>
      <c r="AJ205" s="57">
        <v>15170</v>
      </c>
      <c r="AK205" s="57">
        <v>15001</v>
      </c>
      <c r="AL205" s="57">
        <v>14905</v>
      </c>
      <c r="AM205" s="57">
        <v>14768</v>
      </c>
      <c r="AN205" s="57">
        <v>14670</v>
      </c>
      <c r="AO205" s="57">
        <v>14543</v>
      </c>
      <c r="AP205" s="58">
        <v>14419</v>
      </c>
      <c r="AQ205" s="58">
        <v>14340</v>
      </c>
      <c r="AR205" s="58">
        <v>14260</v>
      </c>
      <c r="AS205" s="58">
        <v>14144</v>
      </c>
      <c r="AT205" s="58">
        <v>13983</v>
      </c>
      <c r="AU205" s="58">
        <v>13848</v>
      </c>
      <c r="AV205" s="58">
        <v>13703</v>
      </c>
      <c r="AW205" s="58">
        <v>13564</v>
      </c>
      <c r="AX205" s="58"/>
      <c r="AY205" s="58"/>
      <c r="AZ205" s="58"/>
      <c r="BA205" s="58"/>
      <c r="BB205" s="58"/>
      <c r="BC205" s="58"/>
      <c r="BD205" s="58"/>
      <c r="BE205" s="58"/>
      <c r="BF205" s="58"/>
      <c r="BG205" s="58"/>
      <c r="BH205" s="58"/>
      <c r="BI205" s="61" t="s">
        <v>70</v>
      </c>
      <c r="BJ205" s="29"/>
      <c r="BK205" s="57">
        <v>123.74</v>
      </c>
      <c r="BL205" s="57">
        <v>123.74</v>
      </c>
      <c r="BM205" s="57">
        <v>3924</v>
      </c>
      <c r="BN205" s="30"/>
      <c r="BO205" s="57">
        <v>16962</v>
      </c>
      <c r="BP205" s="97">
        <v>8077</v>
      </c>
      <c r="BQ205" s="97">
        <f t="shared" si="49"/>
        <v>8885</v>
      </c>
      <c r="BR205" s="31"/>
      <c r="BS205" s="35">
        <f t="shared" si="50"/>
        <v>15345</v>
      </c>
      <c r="BT205" s="57">
        <v>7446</v>
      </c>
      <c r="BU205" s="57">
        <v>7899</v>
      </c>
      <c r="BV205" s="32"/>
      <c r="BW205" s="104">
        <f t="shared" si="51"/>
        <v>14653</v>
      </c>
      <c r="BX205" s="106">
        <v>7124</v>
      </c>
      <c r="BY205" s="106">
        <v>7529</v>
      </c>
      <c r="BZ205" s="106">
        <v>3903</v>
      </c>
      <c r="CA205" s="31"/>
      <c r="CB205" s="35">
        <f t="shared" si="52"/>
        <v>14638</v>
      </c>
      <c r="CC205" s="57">
        <v>7120</v>
      </c>
      <c r="CD205" s="57">
        <v>7518</v>
      </c>
      <c r="CE205" s="57">
        <v>14653</v>
      </c>
      <c r="CF205" s="33"/>
      <c r="CG205" s="60" t="s">
        <v>70</v>
      </c>
      <c r="CH205" s="104">
        <f t="shared" si="53"/>
        <v>14213</v>
      </c>
      <c r="CI205" s="106">
        <v>6906</v>
      </c>
      <c r="CJ205" s="106">
        <v>7307</v>
      </c>
      <c r="CK205" s="106">
        <v>3979</v>
      </c>
      <c r="CL205" s="31"/>
      <c r="CM205" s="35">
        <f t="shared" si="54"/>
        <v>14303</v>
      </c>
      <c r="CN205" s="58">
        <v>6950</v>
      </c>
      <c r="CO205" s="58">
        <v>7353</v>
      </c>
    </row>
    <row r="206" spans="2:93" ht="9.6" customHeight="1" x14ac:dyDescent="0.15">
      <c r="B206" s="120" t="s">
        <v>237</v>
      </c>
      <c r="C206" s="60" t="s">
        <v>71</v>
      </c>
      <c r="D206" s="57"/>
      <c r="E206" s="57">
        <v>6485</v>
      </c>
      <c r="F206" s="57">
        <v>6509</v>
      </c>
      <c r="G206" s="57">
        <v>6376</v>
      </c>
      <c r="H206" s="57">
        <v>6273</v>
      </c>
      <c r="I206" s="57"/>
      <c r="J206" s="57">
        <v>6629</v>
      </c>
      <c r="K206" s="57">
        <v>6587</v>
      </c>
      <c r="L206" s="57">
        <v>6412</v>
      </c>
      <c r="M206" s="54">
        <v>5578</v>
      </c>
      <c r="N206" s="57">
        <v>5480</v>
      </c>
      <c r="O206" s="57">
        <v>5426</v>
      </c>
      <c r="P206" s="57">
        <v>5352</v>
      </c>
      <c r="Q206" s="57">
        <v>5409</v>
      </c>
      <c r="R206" s="57">
        <v>5237</v>
      </c>
      <c r="S206" s="57">
        <v>5182</v>
      </c>
      <c r="T206" s="57">
        <v>5193</v>
      </c>
      <c r="U206" s="57">
        <v>5191</v>
      </c>
      <c r="V206" s="57">
        <v>5120</v>
      </c>
      <c r="W206" s="57">
        <v>5176</v>
      </c>
      <c r="X206" s="57">
        <v>5138</v>
      </c>
      <c r="Y206" s="57">
        <v>5129</v>
      </c>
      <c r="Z206" s="57">
        <v>5086</v>
      </c>
      <c r="AA206" s="57">
        <v>5051</v>
      </c>
      <c r="AB206" s="57">
        <v>5077</v>
      </c>
      <c r="AC206" s="57">
        <v>5065</v>
      </c>
      <c r="AD206" s="57">
        <v>5053</v>
      </c>
      <c r="AE206" s="57">
        <v>5035</v>
      </c>
      <c r="AF206" s="57">
        <v>5025</v>
      </c>
      <c r="AG206" s="57">
        <v>5044</v>
      </c>
      <c r="AH206" s="57">
        <v>4967</v>
      </c>
      <c r="AI206" s="57">
        <v>4918</v>
      </c>
      <c r="AJ206" s="57">
        <v>4892</v>
      </c>
      <c r="AK206" s="57">
        <v>4846</v>
      </c>
      <c r="AL206" s="57">
        <v>4816</v>
      </c>
      <c r="AM206" s="57">
        <v>4784</v>
      </c>
      <c r="AN206" s="57">
        <v>4752</v>
      </c>
      <c r="AO206" s="57">
        <v>4683</v>
      </c>
      <c r="AP206" s="58">
        <v>4619</v>
      </c>
      <c r="AQ206" s="58">
        <v>4585</v>
      </c>
      <c r="AR206" s="58">
        <v>4525</v>
      </c>
      <c r="AS206" s="58">
        <v>4465</v>
      </c>
      <c r="AT206" s="58">
        <v>4395</v>
      </c>
      <c r="AU206" s="58">
        <v>4303</v>
      </c>
      <c r="AV206" s="58">
        <v>4243</v>
      </c>
      <c r="AW206" s="58">
        <v>4193</v>
      </c>
      <c r="AX206" s="58"/>
      <c r="AY206" s="58"/>
      <c r="AZ206" s="58"/>
      <c r="BA206" s="58"/>
      <c r="BB206" s="58"/>
      <c r="BC206" s="58"/>
      <c r="BD206" s="58"/>
      <c r="BE206" s="58"/>
      <c r="BF206" s="58"/>
      <c r="BG206" s="58"/>
      <c r="BH206" s="58"/>
      <c r="BI206" s="61" t="s">
        <v>71</v>
      </c>
      <c r="BJ206" s="29"/>
      <c r="BK206" s="57">
        <v>68.14</v>
      </c>
      <c r="BL206" s="57">
        <v>68.14</v>
      </c>
      <c r="BM206" s="57">
        <v>1253</v>
      </c>
      <c r="BN206" s="30"/>
      <c r="BO206" s="57">
        <v>6050</v>
      </c>
      <c r="BP206" s="97">
        <v>2946</v>
      </c>
      <c r="BQ206" s="97">
        <f t="shared" si="49"/>
        <v>3104</v>
      </c>
      <c r="BR206" s="31"/>
      <c r="BS206" s="35">
        <f t="shared" si="50"/>
        <v>4915</v>
      </c>
      <c r="BT206" s="57">
        <v>2395</v>
      </c>
      <c r="BU206" s="57">
        <v>2520</v>
      </c>
      <c r="BV206" s="32"/>
      <c r="BW206" s="104">
        <f t="shared" si="51"/>
        <v>4743</v>
      </c>
      <c r="BX206" s="106">
        <v>2316</v>
      </c>
      <c r="BY206" s="106">
        <v>2427</v>
      </c>
      <c r="BZ206" s="106">
        <v>1153</v>
      </c>
      <c r="CA206" s="31"/>
      <c r="CB206" s="35">
        <f t="shared" si="52"/>
        <v>4726</v>
      </c>
      <c r="CC206" s="57">
        <v>2314</v>
      </c>
      <c r="CD206" s="57">
        <v>2412</v>
      </c>
      <c r="CE206" s="57">
        <v>4743</v>
      </c>
      <c r="CF206" s="33"/>
      <c r="CG206" s="60" t="s">
        <v>71</v>
      </c>
      <c r="CH206" s="104">
        <f t="shared" si="53"/>
        <v>4380</v>
      </c>
      <c r="CI206" s="106">
        <v>2123</v>
      </c>
      <c r="CJ206" s="106">
        <v>2257</v>
      </c>
      <c r="CK206" s="106">
        <v>1139</v>
      </c>
      <c r="CL206" s="31"/>
      <c r="CM206" s="35">
        <f t="shared" si="54"/>
        <v>4538</v>
      </c>
      <c r="CN206" s="58">
        <v>2196</v>
      </c>
      <c r="CO206" s="58">
        <v>2342</v>
      </c>
    </row>
    <row r="207" spans="2:93" ht="9.6" customHeight="1" x14ac:dyDescent="0.15">
      <c r="B207" s="120" t="s">
        <v>238</v>
      </c>
      <c r="C207" s="60" t="s">
        <v>72</v>
      </c>
      <c r="D207" s="57"/>
      <c r="E207" s="57">
        <v>15364</v>
      </c>
      <c r="F207" s="57">
        <v>15123</v>
      </c>
      <c r="G207" s="57">
        <v>14775</v>
      </c>
      <c r="H207" s="57">
        <v>14644</v>
      </c>
      <c r="I207" s="57"/>
      <c r="J207" s="57">
        <v>14976</v>
      </c>
      <c r="K207" s="57">
        <v>14604</v>
      </c>
      <c r="L207" s="57">
        <v>14434</v>
      </c>
      <c r="M207" s="54">
        <v>14162</v>
      </c>
      <c r="N207" s="57">
        <v>13988</v>
      </c>
      <c r="O207" s="57">
        <v>13866</v>
      </c>
      <c r="P207" s="57">
        <v>13715</v>
      </c>
      <c r="Q207" s="57">
        <v>13821</v>
      </c>
      <c r="R207" s="57">
        <v>13644</v>
      </c>
      <c r="S207" s="57">
        <v>13653</v>
      </c>
      <c r="T207" s="57">
        <v>13581</v>
      </c>
      <c r="U207" s="57">
        <v>13574</v>
      </c>
      <c r="V207" s="57">
        <v>13640</v>
      </c>
      <c r="W207" s="57">
        <v>13646</v>
      </c>
      <c r="X207" s="57">
        <v>13601</v>
      </c>
      <c r="Y207" s="57">
        <v>13654</v>
      </c>
      <c r="Z207" s="57">
        <v>13651</v>
      </c>
      <c r="AA207" s="57">
        <v>13611</v>
      </c>
      <c r="AB207" s="57">
        <v>13609</v>
      </c>
      <c r="AC207" s="57">
        <v>13545</v>
      </c>
      <c r="AD207" s="57">
        <v>13481</v>
      </c>
      <c r="AE207" s="57">
        <v>13409</v>
      </c>
      <c r="AF207" s="57">
        <v>13318</v>
      </c>
      <c r="AG207" s="57">
        <v>13267</v>
      </c>
      <c r="AH207" s="57">
        <v>13127</v>
      </c>
      <c r="AI207" s="57">
        <v>13049</v>
      </c>
      <c r="AJ207" s="57">
        <v>12944</v>
      </c>
      <c r="AK207" s="57">
        <v>12905</v>
      </c>
      <c r="AL207" s="57">
        <v>12836</v>
      </c>
      <c r="AM207" s="57">
        <v>12748</v>
      </c>
      <c r="AN207" s="57">
        <v>12745</v>
      </c>
      <c r="AO207" s="57">
        <v>12692</v>
      </c>
      <c r="AP207" s="58">
        <v>12661</v>
      </c>
      <c r="AQ207" s="58">
        <v>12537</v>
      </c>
      <c r="AR207" s="58">
        <v>12408</v>
      </c>
      <c r="AS207" s="58">
        <v>12359</v>
      </c>
      <c r="AT207" s="58">
        <v>12209</v>
      </c>
      <c r="AU207" s="58">
        <v>12107</v>
      </c>
      <c r="AV207" s="58">
        <v>12019</v>
      </c>
      <c r="AW207" s="58">
        <v>11907</v>
      </c>
      <c r="AX207" s="58">
        <v>11792</v>
      </c>
      <c r="AY207" s="58">
        <v>11644</v>
      </c>
      <c r="AZ207" s="58">
        <v>11456</v>
      </c>
      <c r="BA207" s="31">
        <v>11331</v>
      </c>
      <c r="BB207" s="58"/>
      <c r="BC207" s="58"/>
      <c r="BD207" s="58"/>
      <c r="BE207" s="58"/>
      <c r="BF207" s="58"/>
      <c r="BG207" s="58"/>
      <c r="BH207" s="58"/>
      <c r="BI207" s="61" t="s">
        <v>72</v>
      </c>
      <c r="BJ207" s="29"/>
      <c r="BK207" s="57">
        <v>106.69</v>
      </c>
      <c r="BL207" s="57">
        <v>106.69</v>
      </c>
      <c r="BM207" s="57">
        <v>3276</v>
      </c>
      <c r="BN207" s="30"/>
      <c r="BO207" s="57">
        <v>14235</v>
      </c>
      <c r="BP207" s="97">
        <v>6914</v>
      </c>
      <c r="BQ207" s="97">
        <f t="shared" si="49"/>
        <v>7321</v>
      </c>
      <c r="BR207" s="31"/>
      <c r="BS207" s="35">
        <f t="shared" si="50"/>
        <v>12876</v>
      </c>
      <c r="BT207" s="57">
        <v>6276</v>
      </c>
      <c r="BU207" s="57">
        <v>6600</v>
      </c>
      <c r="BV207" s="32"/>
      <c r="BW207" s="104">
        <f t="shared" si="51"/>
        <v>12572</v>
      </c>
      <c r="BX207" s="106">
        <v>6087</v>
      </c>
      <c r="BY207" s="106">
        <v>6485</v>
      </c>
      <c r="BZ207" s="106">
        <v>3232</v>
      </c>
      <c r="CA207" s="31"/>
      <c r="CB207" s="35">
        <f t="shared" si="52"/>
        <v>12569</v>
      </c>
      <c r="CC207" s="57">
        <v>6087</v>
      </c>
      <c r="CD207" s="57">
        <v>6482</v>
      </c>
      <c r="CE207" s="57">
        <v>12572</v>
      </c>
      <c r="CF207" s="33"/>
      <c r="CG207" s="60" t="s">
        <v>72</v>
      </c>
      <c r="CH207" s="104">
        <f t="shared" si="53"/>
        <v>12101</v>
      </c>
      <c r="CI207" s="106">
        <v>5811</v>
      </c>
      <c r="CJ207" s="106">
        <v>6290</v>
      </c>
      <c r="CK207" s="106">
        <v>3284</v>
      </c>
      <c r="CL207" s="31"/>
      <c r="CM207" s="35">
        <f t="shared" si="54"/>
        <v>12307</v>
      </c>
      <c r="CN207" s="58">
        <v>5952</v>
      </c>
      <c r="CO207" s="58">
        <v>6355</v>
      </c>
    </row>
    <row r="208" spans="2:93" ht="9.6" customHeight="1" x14ac:dyDescent="0.15">
      <c r="B208" s="120" t="s">
        <v>239</v>
      </c>
      <c r="C208" s="60" t="s">
        <v>73</v>
      </c>
      <c r="D208" s="57"/>
      <c r="E208" s="57">
        <v>11764</v>
      </c>
      <c r="F208" s="57">
        <v>11637</v>
      </c>
      <c r="G208" s="57">
        <v>11518</v>
      </c>
      <c r="H208" s="57">
        <v>11449</v>
      </c>
      <c r="I208" s="57"/>
      <c r="J208" s="57">
        <v>11249</v>
      </c>
      <c r="K208" s="57">
        <v>11166</v>
      </c>
      <c r="L208" s="57">
        <v>11142</v>
      </c>
      <c r="M208" s="54">
        <v>10965</v>
      </c>
      <c r="N208" s="57">
        <v>10919</v>
      </c>
      <c r="O208" s="57">
        <v>10778</v>
      </c>
      <c r="P208" s="57">
        <v>10780</v>
      </c>
      <c r="Q208" s="57">
        <v>10787</v>
      </c>
      <c r="R208" s="57">
        <v>10618</v>
      </c>
      <c r="S208" s="57">
        <v>10614</v>
      </c>
      <c r="T208" s="57">
        <v>10542</v>
      </c>
      <c r="U208" s="57">
        <v>10483</v>
      </c>
      <c r="V208" s="57">
        <v>10543</v>
      </c>
      <c r="W208" s="57">
        <v>10616</v>
      </c>
      <c r="X208" s="57">
        <v>10555</v>
      </c>
      <c r="Y208" s="57">
        <v>10473</v>
      </c>
      <c r="Z208" s="57">
        <v>10413</v>
      </c>
      <c r="AA208" s="57">
        <v>10358</v>
      </c>
      <c r="AB208" s="57">
        <v>10281</v>
      </c>
      <c r="AC208" s="57">
        <v>10224</v>
      </c>
      <c r="AD208" s="57">
        <v>10163</v>
      </c>
      <c r="AE208" s="57">
        <v>10109</v>
      </c>
      <c r="AF208" s="57">
        <v>10046</v>
      </c>
      <c r="AG208" s="57">
        <v>9973</v>
      </c>
      <c r="AH208" s="57">
        <v>9858</v>
      </c>
      <c r="AI208" s="57">
        <v>9772</v>
      </c>
      <c r="AJ208" s="57">
        <v>9654</v>
      </c>
      <c r="AK208" s="57">
        <v>9586</v>
      </c>
      <c r="AL208" s="57">
        <v>9511</v>
      </c>
      <c r="AM208" s="57">
        <v>9463</v>
      </c>
      <c r="AN208" s="57">
        <v>9359</v>
      </c>
      <c r="AO208" s="57">
        <v>9187</v>
      </c>
      <c r="AP208" s="58">
        <v>9145</v>
      </c>
      <c r="AQ208" s="58">
        <v>9059</v>
      </c>
      <c r="AR208" s="58">
        <v>9016</v>
      </c>
      <c r="AS208" s="58">
        <v>8948</v>
      </c>
      <c r="AT208" s="58">
        <v>8800</v>
      </c>
      <c r="AU208" s="58">
        <v>8661</v>
      </c>
      <c r="AV208" s="58">
        <v>8555</v>
      </c>
      <c r="AW208" s="58">
        <v>8413</v>
      </c>
      <c r="AX208" s="58"/>
      <c r="AY208" s="58"/>
      <c r="AZ208" s="58"/>
      <c r="BA208" s="58"/>
      <c r="BB208" s="58"/>
      <c r="BC208" s="58"/>
      <c r="BD208" s="58"/>
      <c r="BE208" s="58"/>
      <c r="BF208" s="58"/>
      <c r="BG208" s="58"/>
      <c r="BH208" s="58"/>
      <c r="BI208" s="61" t="s">
        <v>73</v>
      </c>
      <c r="BJ208" s="29"/>
      <c r="BK208" s="57">
        <v>42.28</v>
      </c>
      <c r="BL208" s="57">
        <v>42.28</v>
      </c>
      <c r="BM208" s="57">
        <v>2255</v>
      </c>
      <c r="BN208" s="30"/>
      <c r="BO208" s="57">
        <v>11033</v>
      </c>
      <c r="BP208" s="97">
        <v>5474</v>
      </c>
      <c r="BQ208" s="97">
        <f t="shared" si="49"/>
        <v>5559</v>
      </c>
      <c r="BR208" s="31"/>
      <c r="BS208" s="35">
        <f t="shared" si="50"/>
        <v>9698</v>
      </c>
      <c r="BT208" s="57">
        <v>4676</v>
      </c>
      <c r="BU208" s="57">
        <v>5022</v>
      </c>
      <c r="BV208" s="32"/>
      <c r="BW208" s="104">
        <f t="shared" si="51"/>
        <v>9277</v>
      </c>
      <c r="BX208" s="106">
        <v>4445</v>
      </c>
      <c r="BY208" s="106">
        <v>4832</v>
      </c>
      <c r="BZ208" s="106">
        <v>2220</v>
      </c>
      <c r="CA208" s="31"/>
      <c r="CB208" s="35">
        <f t="shared" si="52"/>
        <v>9274</v>
      </c>
      <c r="CC208" s="57">
        <v>4445</v>
      </c>
      <c r="CD208" s="57">
        <v>4829</v>
      </c>
      <c r="CE208" s="57">
        <v>9277</v>
      </c>
      <c r="CF208" s="33"/>
      <c r="CG208" s="60" t="s">
        <v>73</v>
      </c>
      <c r="CH208" s="104">
        <f t="shared" si="53"/>
        <v>8841</v>
      </c>
      <c r="CI208" s="106">
        <v>4226</v>
      </c>
      <c r="CJ208" s="106">
        <v>4615</v>
      </c>
      <c r="CK208" s="106">
        <v>2252</v>
      </c>
      <c r="CL208" s="31"/>
      <c r="CM208" s="35">
        <f t="shared" si="54"/>
        <v>8910</v>
      </c>
      <c r="CN208" s="58">
        <v>4244</v>
      </c>
      <c r="CO208" s="58">
        <v>4666</v>
      </c>
    </row>
    <row r="209" spans="2:93" ht="9.6" customHeight="1" x14ac:dyDescent="0.15">
      <c r="B209" s="120" t="s">
        <v>240</v>
      </c>
      <c r="C209" s="60" t="s">
        <v>74</v>
      </c>
      <c r="D209" s="57"/>
      <c r="E209" s="57">
        <v>7061</v>
      </c>
      <c r="F209" s="57">
        <v>7011</v>
      </c>
      <c r="G209" s="57">
        <v>6861</v>
      </c>
      <c r="H209" s="57">
        <v>6804</v>
      </c>
      <c r="I209" s="57"/>
      <c r="J209" s="57">
        <v>7009</v>
      </c>
      <c r="K209" s="57">
        <v>6940</v>
      </c>
      <c r="L209" s="57">
        <v>6913</v>
      </c>
      <c r="M209" s="54">
        <v>6882</v>
      </c>
      <c r="N209" s="57">
        <v>6679</v>
      </c>
      <c r="O209" s="57">
        <v>6652</v>
      </c>
      <c r="P209" s="57">
        <v>6628</v>
      </c>
      <c r="Q209" s="57">
        <v>6668</v>
      </c>
      <c r="R209" s="57">
        <v>6560</v>
      </c>
      <c r="S209" s="57">
        <v>6436</v>
      </c>
      <c r="T209" s="57">
        <v>6446</v>
      </c>
      <c r="U209" s="57">
        <v>6426</v>
      </c>
      <c r="V209" s="57">
        <v>6418</v>
      </c>
      <c r="W209" s="57">
        <v>6367</v>
      </c>
      <c r="X209" s="57">
        <v>6346</v>
      </c>
      <c r="Y209" s="57">
        <v>6346</v>
      </c>
      <c r="Z209" s="57">
        <v>6365</v>
      </c>
      <c r="AA209" s="57">
        <v>6345</v>
      </c>
      <c r="AB209" s="57">
        <v>6306</v>
      </c>
      <c r="AC209" s="57">
        <v>6280</v>
      </c>
      <c r="AD209" s="57">
        <v>6286</v>
      </c>
      <c r="AE209" s="57">
        <v>6284</v>
      </c>
      <c r="AF209" s="57">
        <v>6307</v>
      </c>
      <c r="AG209" s="57">
        <v>6281</v>
      </c>
      <c r="AH209" s="57">
        <v>6248</v>
      </c>
      <c r="AI209" s="57">
        <v>6204</v>
      </c>
      <c r="AJ209" s="57">
        <v>6087</v>
      </c>
      <c r="AK209" s="57">
        <v>6046</v>
      </c>
      <c r="AL209" s="57">
        <v>6014</v>
      </c>
      <c r="AM209" s="57">
        <v>5959</v>
      </c>
      <c r="AN209" s="57">
        <v>5912</v>
      </c>
      <c r="AO209" s="57">
        <v>5873</v>
      </c>
      <c r="AP209" s="58">
        <v>5824</v>
      </c>
      <c r="AQ209" s="58">
        <v>5777</v>
      </c>
      <c r="AR209" s="58">
        <v>5791</v>
      </c>
      <c r="AS209" s="58">
        <v>5729</v>
      </c>
      <c r="AT209" s="58">
        <v>5663</v>
      </c>
      <c r="AU209" s="58">
        <v>5621</v>
      </c>
      <c r="AV209" s="58">
        <v>5626</v>
      </c>
      <c r="AW209" s="58">
        <v>5567</v>
      </c>
      <c r="AX209" s="58"/>
      <c r="AY209" s="58"/>
      <c r="AZ209" s="58"/>
      <c r="BA209" s="58"/>
      <c r="BB209" s="58"/>
      <c r="BC209" s="58"/>
      <c r="BD209" s="58"/>
      <c r="BE209" s="58"/>
      <c r="BF209" s="58"/>
      <c r="BG209" s="58"/>
      <c r="BH209" s="58"/>
      <c r="BI209" s="61" t="s">
        <v>74</v>
      </c>
      <c r="BJ209" s="29"/>
      <c r="BK209" s="57">
        <v>39.68</v>
      </c>
      <c r="BL209" s="57">
        <v>39.68</v>
      </c>
      <c r="BM209" s="57">
        <v>1376</v>
      </c>
      <c r="BN209" s="30"/>
      <c r="BO209" s="57">
        <v>6663</v>
      </c>
      <c r="BP209" s="97">
        <v>3308</v>
      </c>
      <c r="BQ209" s="97">
        <f t="shared" si="49"/>
        <v>3355</v>
      </c>
      <c r="BR209" s="31"/>
      <c r="BS209" s="35">
        <f t="shared" si="50"/>
        <v>6056</v>
      </c>
      <c r="BT209" s="57">
        <v>2931</v>
      </c>
      <c r="BU209" s="57">
        <v>3125</v>
      </c>
      <c r="BV209" s="32"/>
      <c r="BW209" s="104">
        <f t="shared" si="51"/>
        <v>5775</v>
      </c>
      <c r="BX209" s="106">
        <v>2811</v>
      </c>
      <c r="BY209" s="106">
        <v>2964</v>
      </c>
      <c r="BZ209" s="106">
        <v>1375</v>
      </c>
      <c r="CA209" s="31"/>
      <c r="CB209" s="35">
        <f t="shared" si="52"/>
        <v>5772</v>
      </c>
      <c r="CC209" s="57">
        <v>2810</v>
      </c>
      <c r="CD209" s="57">
        <v>2962</v>
      </c>
      <c r="CE209" s="57">
        <v>5775</v>
      </c>
      <c r="CF209" s="33"/>
      <c r="CG209" s="60" t="s">
        <v>74</v>
      </c>
      <c r="CH209" s="104">
        <f t="shared" si="53"/>
        <v>5641</v>
      </c>
      <c r="CI209" s="106">
        <v>2756</v>
      </c>
      <c r="CJ209" s="106">
        <v>2885</v>
      </c>
      <c r="CK209" s="106">
        <v>1392</v>
      </c>
      <c r="CL209" s="31"/>
      <c r="CM209" s="35">
        <f t="shared" si="54"/>
        <v>5628</v>
      </c>
      <c r="CN209" s="58">
        <v>2780</v>
      </c>
      <c r="CO209" s="58">
        <v>2848</v>
      </c>
    </row>
    <row r="210" spans="2:93" s="6" customFormat="1" ht="9.6" customHeight="1" x14ac:dyDescent="0.15">
      <c r="B210" s="121"/>
      <c r="C210" s="111" t="s">
        <v>75</v>
      </c>
      <c r="D210" s="63">
        <f>D105</f>
        <v>0</v>
      </c>
      <c r="E210" s="63">
        <f t="shared" ref="E210:AQ210" si="55">E105</f>
        <v>1739518</v>
      </c>
      <c r="F210" s="63">
        <f t="shared" si="55"/>
        <v>1734880</v>
      </c>
      <c r="G210" s="63">
        <f t="shared" si="55"/>
        <v>1727786</v>
      </c>
      <c r="H210" s="63">
        <f t="shared" si="55"/>
        <v>1748810</v>
      </c>
      <c r="I210" s="63">
        <f t="shared" si="55"/>
        <v>0</v>
      </c>
      <c r="J210" s="63">
        <f t="shared" si="55"/>
        <v>1805779</v>
      </c>
      <c r="K210" s="63">
        <f t="shared" si="55"/>
        <v>1812231</v>
      </c>
      <c r="L210" s="63">
        <f t="shared" si="55"/>
        <v>1814990</v>
      </c>
      <c r="M210" s="63">
        <f t="shared" si="55"/>
        <v>1819946</v>
      </c>
      <c r="N210" s="63">
        <f t="shared" si="55"/>
        <v>1820423</v>
      </c>
      <c r="O210" s="63">
        <f t="shared" si="55"/>
        <v>1830057</v>
      </c>
      <c r="P210" s="63">
        <f t="shared" si="55"/>
        <v>1849466</v>
      </c>
      <c r="Q210" s="63">
        <f t="shared" si="55"/>
        <v>1851770</v>
      </c>
      <c r="R210" s="63">
        <f t="shared" si="55"/>
        <v>1891791</v>
      </c>
      <c r="S210" s="63">
        <f t="shared" si="55"/>
        <v>1919450</v>
      </c>
      <c r="T210" s="63">
        <f t="shared" si="55"/>
        <v>1945166</v>
      </c>
      <c r="U210" s="63">
        <f t="shared" si="55"/>
        <v>1982250</v>
      </c>
      <c r="V210" s="63">
        <f t="shared" si="55"/>
        <v>2003541</v>
      </c>
      <c r="W210" s="63">
        <f t="shared" si="55"/>
        <v>2031551</v>
      </c>
      <c r="X210" s="63">
        <f t="shared" si="55"/>
        <v>2055290</v>
      </c>
      <c r="Y210" s="63">
        <f t="shared" si="55"/>
        <v>2075136</v>
      </c>
      <c r="Z210" s="63">
        <f t="shared" si="55"/>
        <v>2096209</v>
      </c>
      <c r="AA210" s="63">
        <f t="shared" si="55"/>
        <v>2116037</v>
      </c>
      <c r="AB210" s="63">
        <f t="shared" si="55"/>
        <v>2131644</v>
      </c>
      <c r="AC210" s="63">
        <f t="shared" si="55"/>
        <v>2148500</v>
      </c>
      <c r="AD210" s="63">
        <f t="shared" si="55"/>
        <v>2163640</v>
      </c>
      <c r="AE210" s="63">
        <f t="shared" si="55"/>
        <v>2179897</v>
      </c>
      <c r="AF210" s="63">
        <f t="shared" si="55"/>
        <v>2195612</v>
      </c>
      <c r="AG210" s="63">
        <f t="shared" si="55"/>
        <v>2210486</v>
      </c>
      <c r="AH210" s="63">
        <f>AH105</f>
        <v>2224801</v>
      </c>
      <c r="AI210" s="63">
        <f t="shared" si="55"/>
        <v>2240389</v>
      </c>
      <c r="AJ210" s="63">
        <f t="shared" si="55"/>
        <v>2257258</v>
      </c>
      <c r="AK210" s="63">
        <f t="shared" si="55"/>
        <v>2272762</v>
      </c>
      <c r="AL210" s="63">
        <f t="shared" si="55"/>
        <v>2286851</v>
      </c>
      <c r="AM210" s="63">
        <f t="shared" si="55"/>
        <v>2299397</v>
      </c>
      <c r="AN210" s="63">
        <f t="shared" si="55"/>
        <v>2311572</v>
      </c>
      <c r="AO210" s="63">
        <f t="shared" si="55"/>
        <v>2324066</v>
      </c>
      <c r="AP210" s="63">
        <f t="shared" si="55"/>
        <v>2333334</v>
      </c>
      <c r="AQ210" s="63">
        <f t="shared" si="55"/>
        <v>2340145</v>
      </c>
      <c r="AR210" s="63">
        <f t="shared" ref="AR210:BG210" si="56">AR105</f>
        <v>2343852</v>
      </c>
      <c r="AS210" s="63">
        <f t="shared" si="56"/>
        <v>2347166</v>
      </c>
      <c r="AT210" s="63">
        <f t="shared" si="56"/>
        <v>2348465</v>
      </c>
      <c r="AU210" s="63">
        <f t="shared" si="56"/>
        <v>2350062</v>
      </c>
      <c r="AV210" s="63">
        <f t="shared" si="56"/>
        <v>2350026</v>
      </c>
      <c r="AW210" s="63">
        <f t="shared" si="56"/>
        <v>2347970</v>
      </c>
      <c r="AX210" s="63">
        <f t="shared" si="56"/>
        <v>2344569</v>
      </c>
      <c r="AY210" s="63">
        <f t="shared" si="56"/>
        <v>2340485</v>
      </c>
      <c r="AZ210" s="63">
        <f t="shared" si="56"/>
        <v>2334874</v>
      </c>
      <c r="BA210" s="63">
        <f t="shared" si="56"/>
        <v>2330898</v>
      </c>
      <c r="BB210" s="63">
        <f t="shared" si="56"/>
        <v>2329344</v>
      </c>
      <c r="BC210" s="63">
        <f t="shared" si="56"/>
        <v>2318956</v>
      </c>
      <c r="BD210" s="63">
        <f t="shared" si="56"/>
        <v>2302706</v>
      </c>
      <c r="BE210" s="63">
        <f t="shared" si="56"/>
        <v>2304889</v>
      </c>
      <c r="BF210" s="63">
        <f t="shared" si="56"/>
        <v>2307485</v>
      </c>
      <c r="BG210" s="63">
        <f t="shared" si="56"/>
        <v>2305444</v>
      </c>
      <c r="BH210" s="63"/>
      <c r="BI210" s="126" t="s">
        <v>75</v>
      </c>
      <c r="BK210" s="63">
        <f>BK105</f>
        <v>5749.51</v>
      </c>
      <c r="BL210" s="63">
        <f>BL105</f>
        <v>6532.97</v>
      </c>
      <c r="BM210" s="63">
        <f>BM105</f>
        <v>813668</v>
      </c>
      <c r="BN210" s="16"/>
      <c r="BO210" s="63">
        <f>BO105</f>
        <v>1099970</v>
      </c>
      <c r="BP210" s="63">
        <f>BP105</f>
        <v>533085</v>
      </c>
      <c r="BQ210" s="63">
        <f>BQ105</f>
        <v>566885</v>
      </c>
      <c r="BR210" s="14"/>
      <c r="BS210" s="63">
        <f>BS105</f>
        <v>1684191</v>
      </c>
      <c r="BT210" s="63">
        <f>BT105</f>
        <v>831432</v>
      </c>
      <c r="BU210" s="63">
        <f>BU105</f>
        <v>852759</v>
      </c>
      <c r="BV210" s="17"/>
      <c r="BW210" s="63">
        <f>BW105</f>
        <v>1771538</v>
      </c>
      <c r="BX210" s="63">
        <f>BX105</f>
        <v>874486</v>
      </c>
      <c r="BY210" s="63">
        <f>BY105</f>
        <v>897052</v>
      </c>
      <c r="BZ210" s="63">
        <f>BZ105</f>
        <v>624364</v>
      </c>
      <c r="CA210" s="18"/>
      <c r="CB210" s="63">
        <f>CB105</f>
        <v>1762989</v>
      </c>
      <c r="CC210" s="63">
        <f>CC105</f>
        <v>870143</v>
      </c>
      <c r="CD210" s="63">
        <f>CD105</f>
        <v>892846</v>
      </c>
      <c r="CE210" s="63">
        <f>CE105</f>
        <v>1771538</v>
      </c>
      <c r="CG210" s="62" t="s">
        <v>75</v>
      </c>
      <c r="CH210" s="63">
        <f>CH105</f>
        <v>1819326</v>
      </c>
      <c r="CI210" s="63">
        <f>CI105</f>
        <v>894087</v>
      </c>
      <c r="CJ210" s="63">
        <f>CJ105</f>
        <v>925239</v>
      </c>
      <c r="CK210" s="63">
        <f>CK105</f>
        <v>674456</v>
      </c>
      <c r="CL210" s="18"/>
      <c r="CM210" s="63">
        <f>CM105</f>
        <v>1815441</v>
      </c>
      <c r="CN210" s="63">
        <f>CN105</f>
        <v>893752</v>
      </c>
      <c r="CO210" s="63">
        <f>CO105</f>
        <v>921689</v>
      </c>
    </row>
    <row r="211" spans="2:93" s="160" customFormat="1" ht="9.6" customHeight="1" x14ac:dyDescent="0.2">
      <c r="B211" s="142" t="s">
        <v>242</v>
      </c>
      <c r="C211" s="143" t="s">
        <v>134</v>
      </c>
      <c r="D211" s="144">
        <v>22006</v>
      </c>
      <c r="E211" s="144">
        <v>22371</v>
      </c>
      <c r="F211" s="144">
        <v>22736</v>
      </c>
      <c r="G211" s="144">
        <v>23101</v>
      </c>
      <c r="H211" s="144">
        <v>23467</v>
      </c>
      <c r="I211" s="144">
        <v>23832</v>
      </c>
      <c r="J211" s="144">
        <v>24197</v>
      </c>
      <c r="K211" s="144">
        <v>24562</v>
      </c>
      <c r="L211" s="144">
        <v>24928</v>
      </c>
      <c r="M211" s="144">
        <v>25293</v>
      </c>
      <c r="N211" s="144">
        <v>25658</v>
      </c>
      <c r="O211" s="144">
        <v>26023</v>
      </c>
      <c r="P211" s="144">
        <v>26389</v>
      </c>
      <c r="Q211" s="144">
        <v>26754</v>
      </c>
      <c r="R211" s="144">
        <v>27119</v>
      </c>
      <c r="S211" s="144">
        <v>27484</v>
      </c>
      <c r="T211" s="144">
        <v>27850</v>
      </c>
      <c r="U211" s="144">
        <v>28215</v>
      </c>
      <c r="V211" s="144">
        <v>28580</v>
      </c>
      <c r="W211" s="144">
        <v>28945</v>
      </c>
      <c r="X211" s="144">
        <v>29311</v>
      </c>
      <c r="Y211" s="144">
        <v>29676</v>
      </c>
      <c r="Z211" s="144">
        <v>30041</v>
      </c>
      <c r="AA211" s="144">
        <v>30406</v>
      </c>
      <c r="AB211" s="144">
        <v>30772</v>
      </c>
      <c r="AC211" s="144">
        <v>31137</v>
      </c>
      <c r="AD211" s="144">
        <v>31502</v>
      </c>
      <c r="AE211" s="144">
        <v>31867</v>
      </c>
      <c r="AF211" s="144">
        <v>32233</v>
      </c>
      <c r="AG211" s="144">
        <v>32598</v>
      </c>
      <c r="AH211" s="144">
        <v>32963</v>
      </c>
      <c r="AI211" s="144">
        <v>33328</v>
      </c>
      <c r="AJ211" s="144">
        <v>33694</v>
      </c>
      <c r="AK211" s="144">
        <v>34059</v>
      </c>
      <c r="AL211" s="144">
        <v>34424</v>
      </c>
      <c r="AM211" s="144">
        <v>34789</v>
      </c>
      <c r="AN211" s="144">
        <v>35155</v>
      </c>
      <c r="AO211" s="144">
        <v>35520</v>
      </c>
      <c r="AP211" s="144">
        <v>35885</v>
      </c>
      <c r="AQ211" s="144">
        <v>36250</v>
      </c>
      <c r="AR211" s="144">
        <v>36616</v>
      </c>
      <c r="AS211" s="144">
        <v>36981</v>
      </c>
      <c r="AT211" s="144">
        <v>37346</v>
      </c>
      <c r="AU211" s="144">
        <v>37711</v>
      </c>
      <c r="AV211" s="144">
        <v>38077</v>
      </c>
      <c r="AW211" s="144">
        <v>38442</v>
      </c>
      <c r="AX211" s="144">
        <v>38807</v>
      </c>
      <c r="AY211" s="144">
        <v>39172</v>
      </c>
      <c r="AZ211" s="144">
        <v>39538</v>
      </c>
      <c r="BA211" s="144">
        <v>39903</v>
      </c>
      <c r="BB211" s="144">
        <v>40268</v>
      </c>
      <c r="BC211" s="144">
        <v>40633</v>
      </c>
      <c r="BD211" s="144">
        <v>40999</v>
      </c>
      <c r="BE211" s="144">
        <v>41364</v>
      </c>
      <c r="BF211" s="144">
        <v>41729</v>
      </c>
      <c r="BG211" s="144">
        <v>42094</v>
      </c>
      <c r="BH211" s="144">
        <v>42460</v>
      </c>
      <c r="BI211" s="145" t="s">
        <v>134</v>
      </c>
      <c r="BJ211" s="146"/>
      <c r="BK211" s="144" t="s">
        <v>0</v>
      </c>
      <c r="BL211" s="147" t="s">
        <v>1</v>
      </c>
      <c r="BM211" s="148" t="s">
        <v>2</v>
      </c>
      <c r="BN211" s="149"/>
      <c r="BO211" s="150">
        <v>24016</v>
      </c>
      <c r="BP211" s="151" t="s">
        <v>85</v>
      </c>
      <c r="BQ211" s="151" t="s">
        <v>148</v>
      </c>
      <c r="BR211" s="152"/>
      <c r="BS211" s="153">
        <v>33147</v>
      </c>
      <c r="BT211" s="153" t="s">
        <v>90</v>
      </c>
      <c r="BU211" s="153" t="s">
        <v>91</v>
      </c>
      <c r="BV211" s="154"/>
      <c r="BW211" s="155">
        <v>34973</v>
      </c>
      <c r="BX211" s="151" t="s">
        <v>85</v>
      </c>
      <c r="BY211" s="151" t="s">
        <v>148</v>
      </c>
      <c r="BZ211" s="156"/>
      <c r="CA211" s="157"/>
      <c r="CB211" s="153">
        <v>34973</v>
      </c>
      <c r="CC211" s="158" t="s">
        <v>92</v>
      </c>
      <c r="CD211" s="158" t="s">
        <v>93</v>
      </c>
      <c r="CE211" s="153">
        <v>34972</v>
      </c>
      <c r="CF211" s="157"/>
      <c r="CG211" s="159" t="s">
        <v>94</v>
      </c>
      <c r="CH211" s="156"/>
      <c r="CI211" s="151" t="s">
        <v>85</v>
      </c>
      <c r="CJ211" s="151" t="s">
        <v>148</v>
      </c>
      <c r="CK211" s="156"/>
      <c r="CL211" s="157"/>
      <c r="CM211" s="144">
        <v>36434</v>
      </c>
      <c r="CN211" s="142" t="s">
        <v>95</v>
      </c>
      <c r="CO211" s="142" t="s">
        <v>96</v>
      </c>
    </row>
    <row r="212" spans="2:93" ht="9.6" customHeight="1" x14ac:dyDescent="0.15"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F212" s="14"/>
      <c r="AG212" s="14"/>
      <c r="AH212" s="14"/>
      <c r="AI212" s="14"/>
      <c r="AJ212" s="14"/>
      <c r="AK212" s="14"/>
      <c r="AL212" s="14"/>
      <c r="AM212" s="14"/>
      <c r="AN212" s="15"/>
      <c r="AO212" s="15"/>
      <c r="AP212" s="14"/>
      <c r="AQ212" s="14"/>
      <c r="AR212" s="14"/>
      <c r="AS212" s="14"/>
      <c r="AT212" s="14"/>
      <c r="AU212" s="14"/>
      <c r="AV212" s="14"/>
      <c r="AW212" s="14"/>
      <c r="AX212" s="14"/>
      <c r="AY212" s="14"/>
      <c r="AZ212" s="14"/>
      <c r="BA212" s="14"/>
      <c r="BB212" s="14"/>
      <c r="BC212" s="14"/>
      <c r="BD212" s="14"/>
      <c r="BE212" s="14"/>
      <c r="BF212" s="14"/>
      <c r="BG212" s="14"/>
      <c r="BH212" s="14"/>
      <c r="BI212" s="124"/>
      <c r="BJ212" s="6"/>
      <c r="BK212" s="39"/>
      <c r="BL212" s="39"/>
      <c r="BM212" s="39"/>
      <c r="BN212" s="16"/>
      <c r="BO212" s="39"/>
      <c r="BP212" s="39"/>
      <c r="BQ212" s="39"/>
      <c r="BR212" s="14"/>
      <c r="BS212" s="64"/>
      <c r="BT212" s="42"/>
      <c r="BU212" s="42"/>
      <c r="BV212" s="17"/>
      <c r="BW212" s="39"/>
      <c r="BX212" s="39"/>
      <c r="BY212" s="102"/>
      <c r="BZ212" s="102"/>
      <c r="CA212" s="14"/>
      <c r="CB212" s="39"/>
      <c r="CC212" s="39"/>
      <c r="CD212" s="39"/>
      <c r="CE212" s="39"/>
      <c r="CG212" s="110"/>
      <c r="CH212" s="39"/>
      <c r="CI212" s="39"/>
      <c r="CJ212" s="39"/>
      <c r="CK212" s="39"/>
      <c r="CL212" s="14"/>
      <c r="CM212" s="64"/>
      <c r="CN212" s="39"/>
      <c r="CO212" s="39"/>
    </row>
    <row r="213" spans="2:93" ht="13.5" customHeight="1" x14ac:dyDescent="0.15">
      <c r="B213" s="122" t="s">
        <v>244</v>
      </c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  <c r="AH213" s="14"/>
      <c r="AI213" s="14"/>
      <c r="AJ213" s="14"/>
      <c r="AK213" s="14"/>
      <c r="AL213" s="14"/>
      <c r="AM213" s="14"/>
      <c r="AN213" s="14"/>
      <c r="AO213" s="14"/>
      <c r="AP213" s="14"/>
      <c r="AQ213" s="14"/>
      <c r="AR213" s="14"/>
      <c r="AS213" s="14"/>
      <c r="AT213" s="14"/>
      <c r="AU213" s="14"/>
      <c r="AV213" s="14"/>
      <c r="AW213" s="14"/>
      <c r="AX213" s="14"/>
      <c r="AY213" s="14"/>
      <c r="AZ213" s="14"/>
      <c r="BA213" s="14"/>
      <c r="BB213" s="14"/>
      <c r="BC213" s="14"/>
      <c r="BD213" s="14"/>
      <c r="BE213" s="14"/>
      <c r="BF213" s="14"/>
      <c r="BG213" s="14"/>
      <c r="BH213" s="14"/>
      <c r="BI213" s="125" t="s">
        <v>76</v>
      </c>
      <c r="BJ213" s="6"/>
      <c r="BK213" s="39"/>
      <c r="BL213" s="39"/>
      <c r="BM213" s="39"/>
      <c r="BN213" s="16"/>
      <c r="BO213" s="47"/>
      <c r="BP213" s="39"/>
      <c r="BQ213" s="39"/>
      <c r="BR213" s="14"/>
      <c r="BS213" s="64"/>
      <c r="BT213" s="39"/>
      <c r="BU213" s="39"/>
      <c r="BV213" s="17"/>
      <c r="BW213" s="39"/>
      <c r="BX213" s="39"/>
      <c r="BY213" s="39"/>
      <c r="BZ213" s="102"/>
      <c r="CA213" s="14"/>
      <c r="CB213" s="39"/>
      <c r="CC213" s="39"/>
      <c r="CD213" s="39"/>
      <c r="CE213" s="39"/>
      <c r="CG213" s="111" t="s">
        <v>76</v>
      </c>
      <c r="CH213" s="39"/>
      <c r="CI213" s="39"/>
      <c r="CJ213" s="39"/>
      <c r="CK213" s="39"/>
      <c r="CL213" s="14"/>
      <c r="CM213" s="64"/>
      <c r="CN213" s="39"/>
      <c r="CO213" s="39"/>
    </row>
    <row r="214" spans="2:93" ht="9.6" customHeight="1" x14ac:dyDescent="0.15">
      <c r="B214" s="42"/>
      <c r="C214" s="111" t="s">
        <v>78</v>
      </c>
      <c r="D214" s="64">
        <f t="shared" ref="D214:AI214" si="57">D121+D123+SUM(D131:D137)</f>
        <v>0</v>
      </c>
      <c r="E214" s="64">
        <f t="shared" si="57"/>
        <v>192432</v>
      </c>
      <c r="F214" s="64">
        <f t="shared" si="57"/>
        <v>189673</v>
      </c>
      <c r="G214" s="64">
        <f t="shared" si="57"/>
        <v>186981</v>
      </c>
      <c r="H214" s="64">
        <f t="shared" si="57"/>
        <v>185686</v>
      </c>
      <c r="I214" s="64">
        <f t="shared" si="57"/>
        <v>0</v>
      </c>
      <c r="J214" s="64">
        <f t="shared" si="57"/>
        <v>188836</v>
      </c>
      <c r="K214" s="64">
        <f t="shared" si="57"/>
        <v>186829</v>
      </c>
      <c r="L214" s="64">
        <f t="shared" si="57"/>
        <v>183914</v>
      </c>
      <c r="M214" s="64">
        <f t="shared" si="57"/>
        <v>182798</v>
      </c>
      <c r="N214" s="64">
        <f t="shared" si="57"/>
        <v>181420</v>
      </c>
      <c r="O214" s="64">
        <f t="shared" si="57"/>
        <v>181756</v>
      </c>
      <c r="P214" s="64">
        <f t="shared" si="57"/>
        <v>181672</v>
      </c>
      <c r="Q214" s="64">
        <f t="shared" si="57"/>
        <v>182373</v>
      </c>
      <c r="R214" s="64">
        <f t="shared" si="57"/>
        <v>183182</v>
      </c>
      <c r="S214" s="64">
        <f t="shared" si="57"/>
        <v>184158</v>
      </c>
      <c r="T214" s="64">
        <f t="shared" si="57"/>
        <v>185139</v>
      </c>
      <c r="U214" s="64">
        <f t="shared" si="57"/>
        <v>186118</v>
      </c>
      <c r="V214" s="64">
        <f t="shared" si="57"/>
        <v>187402</v>
      </c>
      <c r="W214" s="64">
        <f t="shared" si="57"/>
        <v>188441</v>
      </c>
      <c r="X214" s="64">
        <f t="shared" si="57"/>
        <v>189451</v>
      </c>
      <c r="Y214" s="64">
        <f t="shared" si="57"/>
        <v>190362</v>
      </c>
      <c r="Z214" s="64">
        <f t="shared" si="57"/>
        <v>192029</v>
      </c>
      <c r="AA214" s="64">
        <f t="shared" si="57"/>
        <v>193303</v>
      </c>
      <c r="AB214" s="64">
        <f t="shared" si="57"/>
        <v>194142</v>
      </c>
      <c r="AC214" s="64">
        <f t="shared" si="57"/>
        <v>195036</v>
      </c>
      <c r="AD214" s="64">
        <f t="shared" si="57"/>
        <v>195632</v>
      </c>
      <c r="AE214" s="64">
        <f t="shared" si="57"/>
        <v>196377</v>
      </c>
      <c r="AF214" s="64">
        <f t="shared" si="57"/>
        <v>196669</v>
      </c>
      <c r="AG214" s="64">
        <f t="shared" si="57"/>
        <v>197171</v>
      </c>
      <c r="AH214" s="64">
        <f t="shared" si="57"/>
        <v>196984</v>
      </c>
      <c r="AI214" s="64">
        <f t="shared" si="57"/>
        <v>197127</v>
      </c>
      <c r="AJ214" s="64">
        <f t="shared" ref="AJ214:BB214" si="58">AJ121+AJ123+SUM(AJ131:AJ137)</f>
        <v>197424</v>
      </c>
      <c r="AK214" s="64">
        <f t="shared" si="58"/>
        <v>198186</v>
      </c>
      <c r="AL214" s="64">
        <f t="shared" si="58"/>
        <v>198378</v>
      </c>
      <c r="AM214" s="64">
        <f t="shared" si="58"/>
        <v>198173</v>
      </c>
      <c r="AN214" s="64">
        <f t="shared" si="58"/>
        <v>197913</v>
      </c>
      <c r="AO214" s="64">
        <f t="shared" si="58"/>
        <v>197747</v>
      </c>
      <c r="AP214" s="64">
        <f t="shared" si="58"/>
        <v>197470</v>
      </c>
      <c r="AQ214" s="64">
        <f t="shared" si="58"/>
        <v>197263</v>
      </c>
      <c r="AR214" s="64">
        <f t="shared" si="58"/>
        <v>196866</v>
      </c>
      <c r="AS214" s="64">
        <f t="shared" si="58"/>
        <v>195997</v>
      </c>
      <c r="AT214" s="64">
        <f t="shared" si="58"/>
        <v>195370</v>
      </c>
      <c r="AU214" s="64">
        <f t="shared" si="58"/>
        <v>194566</v>
      </c>
      <c r="AV214" s="64">
        <f t="shared" si="58"/>
        <v>193826</v>
      </c>
      <c r="AW214" s="64">
        <f t="shared" si="58"/>
        <v>192915</v>
      </c>
      <c r="AX214" s="64">
        <f t="shared" si="58"/>
        <v>191835</v>
      </c>
      <c r="AY214" s="64">
        <f t="shared" si="58"/>
        <v>190536</v>
      </c>
      <c r="AZ214" s="64">
        <f t="shared" si="58"/>
        <v>188777</v>
      </c>
      <c r="BA214" s="64">
        <f t="shared" si="58"/>
        <v>186946</v>
      </c>
      <c r="BB214" s="64">
        <f t="shared" si="58"/>
        <v>185435</v>
      </c>
      <c r="BC214" s="64">
        <f>BC121+BC123+SUM(BC131:BC137)</f>
        <v>183608</v>
      </c>
      <c r="BD214" s="64">
        <f>BD121+BD123+SUM(BD131:BD137)</f>
        <v>182537</v>
      </c>
      <c r="BE214" s="64">
        <f>BE121+BE123+SUM(BE131:BE137)</f>
        <v>181081</v>
      </c>
      <c r="BF214" s="64">
        <f>BF121+BF123+SUM(BF131:BF137)</f>
        <v>179301</v>
      </c>
      <c r="BG214" s="64">
        <f>BG121+BG123+SUM(BG131:BG137)</f>
        <v>177712</v>
      </c>
      <c r="BH214" s="64"/>
      <c r="BI214" s="123" t="s">
        <v>78</v>
      </c>
      <c r="BJ214" s="6"/>
      <c r="BK214" s="64">
        <f>BK121+BK123+SUM(BK131:BK137)</f>
        <v>1551.44</v>
      </c>
      <c r="BL214" s="64">
        <f>BL121+BL123+SUM(BL131:BL137)</f>
        <v>1551.44</v>
      </c>
      <c r="BM214" s="64">
        <f>BM121+BM123+SUM(BM131:BM137)</f>
        <v>56620</v>
      </c>
      <c r="BN214" s="16"/>
      <c r="BO214" s="64">
        <f>BO121+BO123+SUM(BO131:BO137)</f>
        <v>183499</v>
      </c>
      <c r="BP214" s="64">
        <f>BP121+BP123+SUM(BP131:BP137)</f>
        <v>88987</v>
      </c>
      <c r="BQ214" s="63">
        <f t="shared" ref="BQ214:BQ221" si="59">BO214-BP214</f>
        <v>94512</v>
      </c>
      <c r="BR214" s="14"/>
      <c r="BS214" s="64">
        <f>BS121+BS123+SUM(BS131:BS137)</f>
        <v>196143</v>
      </c>
      <c r="BT214" s="64">
        <f>BT121+BT123+SUM(BT131:BT137)</f>
        <v>96658</v>
      </c>
      <c r="BU214" s="64">
        <f>BU121+BU123+SUM(BU131:BU137)</f>
        <v>99485</v>
      </c>
      <c r="BV214" s="17"/>
      <c r="BW214" s="64">
        <f>BW121+BW123+SUM(BW131:BW137)</f>
        <v>197310</v>
      </c>
      <c r="BX214" s="64">
        <f>BX121+BX123+SUM(BX131:BX137)</f>
        <v>97275</v>
      </c>
      <c r="BY214" s="64">
        <f>BY121+BY123+SUM(BY131:BY137)</f>
        <v>100035</v>
      </c>
      <c r="BZ214" s="64">
        <f>BZ121+BZ123+SUM(BZ131:BZ137)</f>
        <v>55843</v>
      </c>
      <c r="CA214" s="14"/>
      <c r="CB214" s="64">
        <f>CB121+CB123+SUM(CB131:CB137)</f>
        <v>196984</v>
      </c>
      <c r="CC214" s="64">
        <f>CC121+CC123+SUM(CC131:CC137)</f>
        <v>97142</v>
      </c>
      <c r="CD214" s="64">
        <f>CD121+CD123+SUM(CD131:CD137)</f>
        <v>99842</v>
      </c>
      <c r="CE214" s="64">
        <f>CE121+CE123+SUM(CE131:CE137)</f>
        <v>197310</v>
      </c>
      <c r="CG214" s="62" t="s">
        <v>78</v>
      </c>
      <c r="CH214" s="64">
        <f>CH121+CH123+SUM(CH131:CH137)</f>
        <v>194854</v>
      </c>
      <c r="CI214" s="64">
        <f>CI121+CI123+SUM(CI131:CI137)</f>
        <v>95902</v>
      </c>
      <c r="CJ214" s="64">
        <f>CJ121+CJ123+SUM(CJ131:CJ137)</f>
        <v>98952</v>
      </c>
      <c r="CK214" s="64">
        <f>CK121+CK123+SUM(CK131:CK137)</f>
        <v>58465</v>
      </c>
      <c r="CL214" s="14"/>
      <c r="CM214" s="64">
        <f>CM121+CM123+SUM(CM131:CM137)</f>
        <v>196270</v>
      </c>
      <c r="CN214" s="64">
        <f>CN121+CN123+SUM(CN131:CN137)</f>
        <v>96711</v>
      </c>
      <c r="CO214" s="64">
        <f>CO121+CO123+SUM(CO131:CO137)</f>
        <v>99559</v>
      </c>
    </row>
    <row r="215" spans="2:93" ht="9.6" customHeight="1" x14ac:dyDescent="0.15">
      <c r="B215" s="42"/>
      <c r="C215" s="111" t="s">
        <v>77</v>
      </c>
      <c r="D215" s="44">
        <f t="shared" ref="D215:AI215" si="60">D112+D119+D122+D124+D125+D138+D139+D140+D141+D142+D143+D144+D145+D146</f>
        <v>0</v>
      </c>
      <c r="E215" s="44">
        <f t="shared" si="60"/>
        <v>726213</v>
      </c>
      <c r="F215" s="44">
        <f t="shared" si="60"/>
        <v>734465</v>
      </c>
      <c r="G215" s="44">
        <f t="shared" si="60"/>
        <v>744716</v>
      </c>
      <c r="H215" s="44">
        <f t="shared" si="60"/>
        <v>775077</v>
      </c>
      <c r="I215" s="44">
        <f t="shared" si="60"/>
        <v>0</v>
      </c>
      <c r="J215" s="44">
        <f t="shared" si="60"/>
        <v>805733</v>
      </c>
      <c r="K215" s="44">
        <f t="shared" si="60"/>
        <v>821500</v>
      </c>
      <c r="L215" s="44">
        <f t="shared" si="60"/>
        <v>830166</v>
      </c>
      <c r="M215" s="44">
        <f t="shared" si="60"/>
        <v>844342</v>
      </c>
      <c r="N215" s="44">
        <f t="shared" si="60"/>
        <v>855756</v>
      </c>
      <c r="O215" s="44">
        <f t="shared" si="60"/>
        <v>871444</v>
      </c>
      <c r="P215" s="44">
        <f t="shared" si="60"/>
        <v>895467</v>
      </c>
      <c r="Q215" s="44">
        <f t="shared" si="60"/>
        <v>892898</v>
      </c>
      <c r="R215" s="44">
        <f t="shared" si="60"/>
        <v>942178</v>
      </c>
      <c r="S215" s="44">
        <f t="shared" si="60"/>
        <v>968919</v>
      </c>
      <c r="T215" s="44">
        <f t="shared" si="60"/>
        <v>991586</v>
      </c>
      <c r="U215" s="44">
        <f t="shared" si="60"/>
        <v>1025642</v>
      </c>
      <c r="V215" s="44">
        <f t="shared" si="60"/>
        <v>1043959</v>
      </c>
      <c r="W215" s="44">
        <f t="shared" si="60"/>
        <v>1067400</v>
      </c>
      <c r="X215" s="44">
        <f t="shared" si="60"/>
        <v>1088763</v>
      </c>
      <c r="Y215" s="44">
        <f t="shared" si="60"/>
        <v>1106640</v>
      </c>
      <c r="Z215" s="44">
        <f t="shared" si="60"/>
        <v>1124880</v>
      </c>
      <c r="AA215" s="44">
        <f t="shared" si="60"/>
        <v>1142462</v>
      </c>
      <c r="AB215" s="44">
        <f t="shared" si="60"/>
        <v>1157963</v>
      </c>
      <c r="AC215" s="44">
        <f t="shared" si="60"/>
        <v>1173829</v>
      </c>
      <c r="AD215" s="44">
        <f t="shared" si="60"/>
        <v>1189105</v>
      </c>
      <c r="AE215" s="44">
        <f t="shared" si="60"/>
        <v>1205562</v>
      </c>
      <c r="AF215" s="44">
        <f t="shared" si="60"/>
        <v>1223380</v>
      </c>
      <c r="AG215" s="44">
        <f t="shared" si="60"/>
        <v>1240440</v>
      </c>
      <c r="AH215" s="44">
        <f t="shared" si="60"/>
        <v>1257778</v>
      </c>
      <c r="AI215" s="44">
        <f t="shared" si="60"/>
        <v>1276163</v>
      </c>
      <c r="AJ215" s="44">
        <f t="shared" ref="AJ215:BB215" si="61">AJ112+AJ119+AJ122+AJ124+AJ125+AJ138+AJ139+AJ140+AJ141+AJ142+AJ143+AJ144+AJ145+AJ146</f>
        <v>1295458</v>
      </c>
      <c r="AK215" s="44">
        <f t="shared" si="61"/>
        <v>1312566</v>
      </c>
      <c r="AL215" s="44">
        <f t="shared" si="61"/>
        <v>1328786</v>
      </c>
      <c r="AM215" s="44">
        <f t="shared" si="61"/>
        <v>1344117</v>
      </c>
      <c r="AN215" s="44">
        <f t="shared" si="61"/>
        <v>1359357</v>
      </c>
      <c r="AO215" s="44">
        <f t="shared" si="61"/>
        <v>1374861</v>
      </c>
      <c r="AP215" s="44">
        <f t="shared" si="61"/>
        <v>1387418</v>
      </c>
      <c r="AQ215" s="44">
        <f t="shared" si="61"/>
        <v>1396837</v>
      </c>
      <c r="AR215" s="44">
        <f t="shared" si="61"/>
        <v>1404299</v>
      </c>
      <c r="AS215" s="44">
        <f t="shared" si="61"/>
        <v>1412461</v>
      </c>
      <c r="AT215" s="44">
        <f t="shared" si="61"/>
        <v>1419279</v>
      </c>
      <c r="AU215" s="44">
        <f t="shared" si="61"/>
        <v>1426055</v>
      </c>
      <c r="AV215" s="44">
        <f t="shared" si="61"/>
        <v>1431816</v>
      </c>
      <c r="AW215" s="44">
        <f t="shared" si="61"/>
        <v>1436105</v>
      </c>
      <c r="AX215" s="44">
        <f t="shared" si="61"/>
        <v>1439318</v>
      </c>
      <c r="AY215" s="44">
        <f t="shared" si="61"/>
        <v>1443147</v>
      </c>
      <c r="AZ215" s="44">
        <f t="shared" si="61"/>
        <v>1446707</v>
      </c>
      <c r="BA215" s="44">
        <f t="shared" si="61"/>
        <v>1451445</v>
      </c>
      <c r="BB215" s="44">
        <f t="shared" si="61"/>
        <v>1457056</v>
      </c>
      <c r="BC215" s="44">
        <f>BC112+BC119+BC122+BC124+BC125+BC138+BC139+BC140+BC141+BC142+BC143+BC144+BC145+BC146</f>
        <v>1457435</v>
      </c>
      <c r="BD215" s="44">
        <f>BD112+BD119+BD122+BD124+BD125+BD138+BD139+BD140+BD141+BD142+BD143+BD144+BD145+BD146</f>
        <v>1462133</v>
      </c>
      <c r="BE215" s="44">
        <f>BE112+BE119+BE122+BE124+BE125+BE138+BE139+BE140+BE141+BE142+BE143+BE144+BE145+BE146</f>
        <v>1472456</v>
      </c>
      <c r="BF215" s="44">
        <f>BF112+BF119+BF122+BF124+BF125+BF138+BF139+BF140+BF141+BF142+BF143+BF144+BF145+BF146</f>
        <v>1483018</v>
      </c>
      <c r="BG215" s="44">
        <f>BG112+BG119+BG122+BG124+BG125+BG138+BG139+BG140+BG141+BG142+BG143+BG144+BG145+BG146</f>
        <v>1488648</v>
      </c>
      <c r="BH215" s="63"/>
      <c r="BI215" s="123" t="s">
        <v>77</v>
      </c>
      <c r="BJ215" s="6"/>
      <c r="BK215" s="63">
        <f>BK112+BK119+BK122+BK124+BK125+SUM(BK138:BK146)</f>
        <v>1648.33</v>
      </c>
      <c r="BL215" s="63">
        <f>BL112+BL119+BL122+BL124+BL125+SUM(BL138:BL146)</f>
        <v>1346.0500000000002</v>
      </c>
      <c r="BM215" s="63">
        <f>BM112+BM119+BM122+BM124+BM125+SUM(BM138:BM146)</f>
        <v>459511</v>
      </c>
      <c r="BN215" s="16"/>
      <c r="BO215" s="64">
        <f>BO112+BO160+BO161+BO117+BO119+BO122+BO124+BO125+SUM(BO138:BO146)</f>
        <v>784615</v>
      </c>
      <c r="BP215" s="64">
        <f>BP112+BP160+BP161+BP117+BP119+BP122+BP124+BP125+SUM(BP138:BP146)</f>
        <v>387341</v>
      </c>
      <c r="BQ215" s="63">
        <f t="shared" si="59"/>
        <v>397274</v>
      </c>
      <c r="BR215" s="14"/>
      <c r="BS215" s="63">
        <f>BS112+BS119+BS122+BS124+BS125+SUM(BS138:BS146)</f>
        <v>1292282</v>
      </c>
      <c r="BT215" s="63">
        <f>BT112+BT119+BT122+BT124+BT125+SUM(BT138:BT146)</f>
        <v>639482</v>
      </c>
      <c r="BU215" s="63">
        <f>BU112+BU119+BU122+BU124+BU125+SUM(BU138:BU146)</f>
        <v>652800</v>
      </c>
      <c r="BV215" s="17"/>
      <c r="BW215" s="63">
        <f>BW112+BW119+BW122+BW124+BW125+SUM(BW138:BW146)</f>
        <v>1111362</v>
      </c>
      <c r="BX215" s="63">
        <f>BX112+BX119+BX122+BX124+BX125+SUM(BX138:BX146)</f>
        <v>550998</v>
      </c>
      <c r="BY215" s="63">
        <f>BY112+BY119+BY122+BY124+BY125+SUM(BY138:BY146)</f>
        <v>560364</v>
      </c>
      <c r="BZ215" s="63">
        <f>BZ112+BZ119+BZ122+BZ124+BZ125+SUM(BZ138:BZ146)</f>
        <v>385755</v>
      </c>
      <c r="CA215" s="14"/>
      <c r="CB215" s="63">
        <f>CB112+CB119+CB122+CB124+CB125+SUM(CB138:CB146)</f>
        <v>1106828</v>
      </c>
      <c r="CC215" s="63">
        <f>CC112+CC119+CC122+CC124+CC125+SUM(CC138:CC146)</f>
        <v>548758</v>
      </c>
      <c r="CD215" s="63">
        <f>CD112+CD119+CD122+CD124+CD125+SUM(CD138:CD146)</f>
        <v>558070</v>
      </c>
      <c r="CE215" s="63">
        <f>CE112+CE119+CE122+CE124+CE125+SUM(CE138:CE146)</f>
        <v>1111362</v>
      </c>
      <c r="CG215" s="62" t="s">
        <v>77</v>
      </c>
      <c r="CH215" s="63">
        <f>CH112+CH119+CH122+CH124+CH125+SUM(CH138:CH146)</f>
        <v>1159326</v>
      </c>
      <c r="CI215" s="63">
        <f>CI112+CI119+CI122+CI124+CI125+SUM(CI138:CI146)</f>
        <v>572314</v>
      </c>
      <c r="CJ215" s="63">
        <f>CJ112+CJ119+CJ122+CJ124+CJ125+SUM(CJ138:CJ146)</f>
        <v>587012</v>
      </c>
      <c r="CK215" s="63">
        <f>CK112+CK119+CK122+CK124+CK125+SUM(CK138:CK146)</f>
        <v>423900</v>
      </c>
      <c r="CL215" s="14"/>
      <c r="CM215" s="63">
        <f>CM112+CM119+CM122+CM124+CM125+SUM(CM138:CM146)</f>
        <v>1153434</v>
      </c>
      <c r="CN215" s="63">
        <f>CN112+CN119+CN122+CN124+CN125+SUM(CN138:CN146)</f>
        <v>570380</v>
      </c>
      <c r="CO215" s="63">
        <f>CO112+CO119+CO122+CO124+CO125+SUM(CO138:CO146)</f>
        <v>583054</v>
      </c>
    </row>
    <row r="216" spans="2:93" ht="9.6" customHeight="1" x14ac:dyDescent="0.15">
      <c r="B216" s="42"/>
      <c r="C216" s="111" t="s">
        <v>79</v>
      </c>
      <c r="D216" s="44">
        <f t="shared" ref="D216:AI216" si="62">D129+SUM(D148)+D150+D147+D149</f>
        <v>0</v>
      </c>
      <c r="E216" s="44">
        <f t="shared" si="62"/>
        <v>238244</v>
      </c>
      <c r="F216" s="44">
        <f t="shared" si="62"/>
        <v>234061</v>
      </c>
      <c r="G216" s="44">
        <f t="shared" si="62"/>
        <v>226750</v>
      </c>
      <c r="H216" s="44">
        <f t="shared" si="62"/>
        <v>222699</v>
      </c>
      <c r="I216" s="44">
        <f t="shared" si="62"/>
        <v>0</v>
      </c>
      <c r="J216" s="44">
        <f t="shared" si="62"/>
        <v>232061</v>
      </c>
      <c r="K216" s="44">
        <f t="shared" si="62"/>
        <v>229426</v>
      </c>
      <c r="L216" s="44">
        <f t="shared" si="62"/>
        <v>223426</v>
      </c>
      <c r="M216" s="44">
        <f t="shared" si="62"/>
        <v>222887</v>
      </c>
      <c r="N216" s="44">
        <f t="shared" si="62"/>
        <v>219967</v>
      </c>
      <c r="O216" s="44">
        <f t="shared" si="62"/>
        <v>218615</v>
      </c>
      <c r="P216" s="44">
        <f t="shared" si="62"/>
        <v>217082</v>
      </c>
      <c r="Q216" s="44">
        <f t="shared" si="62"/>
        <v>218349</v>
      </c>
      <c r="R216" s="44">
        <f t="shared" si="62"/>
        <v>215421</v>
      </c>
      <c r="S216" s="44">
        <f t="shared" si="62"/>
        <v>216362</v>
      </c>
      <c r="T216" s="44">
        <f t="shared" si="62"/>
        <v>217422</v>
      </c>
      <c r="U216" s="44">
        <f t="shared" si="62"/>
        <v>218552</v>
      </c>
      <c r="V216" s="44">
        <f t="shared" si="62"/>
        <v>219745</v>
      </c>
      <c r="W216" s="44">
        <f t="shared" si="62"/>
        <v>221097</v>
      </c>
      <c r="X216" s="44">
        <f t="shared" si="62"/>
        <v>221910</v>
      </c>
      <c r="Y216" s="44">
        <f t="shared" si="62"/>
        <v>222416</v>
      </c>
      <c r="Z216" s="44">
        <f t="shared" si="62"/>
        <v>222930</v>
      </c>
      <c r="AA216" s="44">
        <f t="shared" si="62"/>
        <v>223686</v>
      </c>
      <c r="AB216" s="44">
        <f t="shared" si="62"/>
        <v>223973</v>
      </c>
      <c r="AC216" s="44">
        <f t="shared" si="62"/>
        <v>224748</v>
      </c>
      <c r="AD216" s="44">
        <f t="shared" si="62"/>
        <v>225125</v>
      </c>
      <c r="AE216" s="44">
        <f t="shared" si="62"/>
        <v>225556</v>
      </c>
      <c r="AF216" s="44">
        <f t="shared" si="62"/>
        <v>225521</v>
      </c>
      <c r="AG216" s="44">
        <f t="shared" si="62"/>
        <v>225567</v>
      </c>
      <c r="AH216" s="44">
        <f t="shared" si="62"/>
        <v>225285</v>
      </c>
      <c r="AI216" s="44">
        <f t="shared" si="62"/>
        <v>225114</v>
      </c>
      <c r="AJ216" s="44">
        <f t="shared" ref="AJ216:BB216" si="63">AJ129+SUM(AJ148)+AJ150+AJ147+AJ149</f>
        <v>225165</v>
      </c>
      <c r="AK216" s="44">
        <f t="shared" si="63"/>
        <v>225490</v>
      </c>
      <c r="AL216" s="44">
        <f t="shared" si="63"/>
        <v>225584</v>
      </c>
      <c r="AM216" s="44">
        <f t="shared" si="63"/>
        <v>225709</v>
      </c>
      <c r="AN216" s="44">
        <f t="shared" si="63"/>
        <v>225427</v>
      </c>
      <c r="AO216" s="44">
        <f t="shared" si="63"/>
        <v>225302</v>
      </c>
      <c r="AP216" s="44">
        <f t="shared" si="63"/>
        <v>225217</v>
      </c>
      <c r="AQ216" s="44">
        <f t="shared" si="63"/>
        <v>225231</v>
      </c>
      <c r="AR216" s="44">
        <f t="shared" si="63"/>
        <v>224763</v>
      </c>
      <c r="AS216" s="44">
        <f t="shared" si="63"/>
        <v>224091</v>
      </c>
      <c r="AT216" s="44">
        <f t="shared" si="63"/>
        <v>223234</v>
      </c>
      <c r="AU216" s="44">
        <f t="shared" si="63"/>
        <v>222361</v>
      </c>
      <c r="AV216" s="44">
        <f t="shared" si="63"/>
        <v>221420</v>
      </c>
      <c r="AW216" s="44">
        <f t="shared" si="63"/>
        <v>220449</v>
      </c>
      <c r="AX216" s="44">
        <f t="shared" si="63"/>
        <v>219422</v>
      </c>
      <c r="AY216" s="44">
        <f t="shared" si="63"/>
        <v>217682</v>
      </c>
      <c r="AZ216" s="44">
        <f t="shared" si="63"/>
        <v>216140</v>
      </c>
      <c r="BA216" s="44">
        <f t="shared" si="63"/>
        <v>214307</v>
      </c>
      <c r="BB216" s="44">
        <f t="shared" si="63"/>
        <v>213320</v>
      </c>
      <c r="BC216" s="44">
        <f>BC129+SUM(BC148)+BC150+BC147+BC149</f>
        <v>212063</v>
      </c>
      <c r="BD216" s="44">
        <f>BD129+SUM(BD148)+BD150+BD147+BD149</f>
        <v>211549</v>
      </c>
      <c r="BE216" s="44">
        <f>BE129+SUM(BE148)+BE150+BE147+BE149</f>
        <v>210545</v>
      </c>
      <c r="BF216" s="44">
        <f>BF129+SUM(BF148)+BF150+BF147+BF149</f>
        <v>209505</v>
      </c>
      <c r="BG216" s="44">
        <f>BG129+SUM(BG148)+BG150+BG147+BG149</f>
        <v>207822</v>
      </c>
      <c r="BH216" s="64"/>
      <c r="BI216" s="123" t="s">
        <v>79</v>
      </c>
      <c r="BJ216" s="6"/>
      <c r="BK216" s="64">
        <f>BK166+SUM(BK168:BK178)</f>
        <v>1331.02</v>
      </c>
      <c r="BL216" s="64">
        <f>BL166+SUM(BL168:BL178)</f>
        <v>1331.02</v>
      </c>
      <c r="BM216" s="64">
        <f>BM166+SUM(BM168:BM178)</f>
        <v>54535</v>
      </c>
      <c r="BN216" s="16"/>
      <c r="BO216" s="64">
        <f>BO166+SUM(BO168:BO178)</f>
        <v>192035</v>
      </c>
      <c r="BP216" s="64">
        <f>BP166+SUM(BP168:BP178)</f>
        <v>91653</v>
      </c>
      <c r="BQ216" s="63">
        <f t="shared" si="59"/>
        <v>100382</v>
      </c>
      <c r="BR216" s="14"/>
      <c r="BS216" s="64">
        <f>BS166+SUM(BS168:BS178)</f>
        <v>193556</v>
      </c>
      <c r="BT216" s="64">
        <f>BT166+SUM(BT168:BT178)</f>
        <v>93957</v>
      </c>
      <c r="BU216" s="64">
        <f>BU166+SUM(BU168:BU178)</f>
        <v>99599</v>
      </c>
      <c r="BV216" s="17"/>
      <c r="BW216" s="64">
        <f>BW166+SUM(BW168:BW178)</f>
        <v>195514</v>
      </c>
      <c r="BX216" s="64">
        <f>BX166+SUM(BX168:BX178)</f>
        <v>95046</v>
      </c>
      <c r="BY216" s="64">
        <f>BY166+SUM(BY168:BY178)</f>
        <v>100468</v>
      </c>
      <c r="BZ216" s="64">
        <f>BZ166+SUM(BZ168:BZ178)</f>
        <v>55199</v>
      </c>
      <c r="CA216" s="14"/>
      <c r="CB216" s="64">
        <f>CB166+SUM(CB168:CB178)</f>
        <v>195232</v>
      </c>
      <c r="CC216" s="64">
        <f>CC166+SUM(CC168:CC178)</f>
        <v>94940</v>
      </c>
      <c r="CD216" s="64">
        <f>CD166+SUM(CD168:CD178)</f>
        <v>100292</v>
      </c>
      <c r="CE216" s="64">
        <f>CE166+SUM(CE168:CE178)</f>
        <v>195514</v>
      </c>
      <c r="CG216" s="62" t="s">
        <v>79</v>
      </c>
      <c r="CH216" s="64">
        <f>CH166+SUM(CH168:CH178)</f>
        <v>195105</v>
      </c>
      <c r="CI216" s="64">
        <f>CI166+SUM(CI168:CI178)</f>
        <v>94929</v>
      </c>
      <c r="CJ216" s="64">
        <f>CJ166+SUM(CJ168:CJ178)</f>
        <v>100176</v>
      </c>
      <c r="CK216" s="64">
        <f>CK166+SUM(CK168:CK178)</f>
        <v>58635</v>
      </c>
      <c r="CL216" s="14"/>
      <c r="CM216" s="64">
        <f>CM166+SUM(CM168:CM178)</f>
        <v>195964</v>
      </c>
      <c r="CN216" s="64">
        <f>CN166+SUM(CN168:CN178)</f>
        <v>95329</v>
      </c>
      <c r="CO216" s="64">
        <f>CO166+SUM(CO168:CO178)</f>
        <v>100635</v>
      </c>
    </row>
    <row r="217" spans="2:93" ht="9.6" customHeight="1" x14ac:dyDescent="0.15">
      <c r="B217" s="42"/>
      <c r="C217" s="111" t="s">
        <v>80</v>
      </c>
      <c r="D217" s="44">
        <f>SUM(D127)</f>
        <v>0</v>
      </c>
      <c r="E217" s="64">
        <f t="shared" ref="E217:L217" si="64">SUM(E127)</f>
        <v>128962</v>
      </c>
      <c r="F217" s="64">
        <f t="shared" si="64"/>
        <v>126591</v>
      </c>
      <c r="G217" s="64">
        <f t="shared" si="64"/>
        <v>122504</v>
      </c>
      <c r="H217" s="64">
        <f t="shared" si="64"/>
        <v>120001</v>
      </c>
      <c r="I217" s="64">
        <f t="shared" si="64"/>
        <v>0</v>
      </c>
      <c r="J217" s="64">
        <f t="shared" si="64"/>
        <v>121193</v>
      </c>
      <c r="K217" s="64">
        <f t="shared" si="64"/>
        <v>119470</v>
      </c>
      <c r="L217" s="64">
        <f t="shared" si="64"/>
        <v>115778</v>
      </c>
      <c r="M217" s="64">
        <f t="shared" ref="M217:AG217" si="65">SUM(M127)</f>
        <v>113436</v>
      </c>
      <c r="N217" s="64">
        <f t="shared" si="65"/>
        <v>110439</v>
      </c>
      <c r="O217" s="64">
        <f t="shared" si="65"/>
        <v>107739</v>
      </c>
      <c r="P217" s="64">
        <f t="shared" si="65"/>
        <v>105664</v>
      </c>
      <c r="Q217" s="64">
        <f t="shared" si="65"/>
        <v>107043</v>
      </c>
      <c r="R217" s="64">
        <f t="shared" si="65"/>
        <v>102267</v>
      </c>
      <c r="S217" s="64">
        <f t="shared" si="65"/>
        <v>101260</v>
      </c>
      <c r="T217" s="64">
        <f t="shared" si="65"/>
        <v>100529</v>
      </c>
      <c r="U217" s="64">
        <f t="shared" si="65"/>
        <v>100144</v>
      </c>
      <c r="V217" s="64">
        <f t="shared" si="65"/>
        <v>99278</v>
      </c>
      <c r="W217" s="64">
        <f t="shared" si="65"/>
        <v>99044</v>
      </c>
      <c r="X217" s="64">
        <f t="shared" si="65"/>
        <v>98173</v>
      </c>
      <c r="Y217" s="64">
        <f t="shared" si="65"/>
        <v>97790</v>
      </c>
      <c r="Z217" s="64">
        <f t="shared" si="65"/>
        <v>97443</v>
      </c>
      <c r="AA217" s="64">
        <f t="shared" si="65"/>
        <v>97030</v>
      </c>
      <c r="AB217" s="64">
        <f t="shared" si="65"/>
        <v>96617</v>
      </c>
      <c r="AC217" s="64">
        <f t="shared" si="65"/>
        <v>96414</v>
      </c>
      <c r="AD217" s="64">
        <f t="shared" si="65"/>
        <v>96029</v>
      </c>
      <c r="AE217" s="64">
        <f t="shared" si="65"/>
        <v>95463</v>
      </c>
      <c r="AF217" s="64">
        <f t="shared" si="65"/>
        <v>94839</v>
      </c>
      <c r="AG217" s="64">
        <f t="shared" si="65"/>
        <v>94294</v>
      </c>
      <c r="AH217" s="64">
        <f t="shared" ref="AH217:AX217" si="66">SUM(AH127)</f>
        <v>93777</v>
      </c>
      <c r="AI217" s="64">
        <f t="shared" si="66"/>
        <v>93031</v>
      </c>
      <c r="AJ217" s="64">
        <f t="shared" si="66"/>
        <v>92439</v>
      </c>
      <c r="AK217" s="64">
        <f t="shared" si="66"/>
        <v>91622</v>
      </c>
      <c r="AL217" s="64">
        <f t="shared" si="66"/>
        <v>91073</v>
      </c>
      <c r="AM217" s="64">
        <f t="shared" si="66"/>
        <v>90330</v>
      </c>
      <c r="AN217" s="64">
        <f t="shared" si="66"/>
        <v>89436</v>
      </c>
      <c r="AO217" s="64">
        <f t="shared" si="66"/>
        <v>88698</v>
      </c>
      <c r="AP217" s="64">
        <f t="shared" si="66"/>
        <v>87976</v>
      </c>
      <c r="AQ217" s="64">
        <f t="shared" si="66"/>
        <v>87400</v>
      </c>
      <c r="AR217" s="64">
        <f t="shared" si="66"/>
        <v>86791</v>
      </c>
      <c r="AS217" s="64">
        <f t="shared" si="66"/>
        <v>86020</v>
      </c>
      <c r="AT217" s="64">
        <f t="shared" si="66"/>
        <v>85176</v>
      </c>
      <c r="AU217" s="64">
        <f t="shared" si="66"/>
        <v>84375</v>
      </c>
      <c r="AV217" s="64">
        <f t="shared" si="66"/>
        <v>83580</v>
      </c>
      <c r="AW217" s="44">
        <f t="shared" si="66"/>
        <v>82588</v>
      </c>
      <c r="AX217" s="64">
        <f t="shared" si="66"/>
        <v>81464</v>
      </c>
      <c r="AY217" s="64">
        <f t="shared" ref="AY217:BE217" si="67">SUM(AY127)</f>
        <v>80526</v>
      </c>
      <c r="AZ217" s="64">
        <f t="shared" si="67"/>
        <v>79427</v>
      </c>
      <c r="BA217" s="64">
        <f t="shared" si="67"/>
        <v>78337</v>
      </c>
      <c r="BB217" s="64">
        <f t="shared" si="67"/>
        <v>77340</v>
      </c>
      <c r="BC217" s="64">
        <f t="shared" si="67"/>
        <v>76202</v>
      </c>
      <c r="BD217" s="64">
        <f t="shared" si="67"/>
        <v>75296</v>
      </c>
      <c r="BE217" s="64">
        <f t="shared" si="67"/>
        <v>74195</v>
      </c>
      <c r="BF217" s="64">
        <f>SUM(BF127)</f>
        <v>73096</v>
      </c>
      <c r="BG217" s="64">
        <f>SUM(BG127)</f>
        <v>71924</v>
      </c>
      <c r="BH217" s="64"/>
      <c r="BI217" s="123" t="s">
        <v>80</v>
      </c>
      <c r="BJ217" s="6"/>
      <c r="BK217" s="64">
        <f>SUM(BK179:BK188)</f>
        <v>806.38</v>
      </c>
      <c r="BL217" s="64">
        <f>SUM(BL179:BL188)</f>
        <v>806.38</v>
      </c>
      <c r="BM217" s="64">
        <f>SUM(BM179:BM188)</f>
        <v>23758</v>
      </c>
      <c r="BN217" s="16"/>
      <c r="BO217" s="64">
        <f>SUM(BO179:BO188)</f>
        <v>116129</v>
      </c>
      <c r="BP217" s="64">
        <f>SUM(BP179:BP188)</f>
        <v>55783</v>
      </c>
      <c r="BQ217" s="63">
        <f t="shared" si="59"/>
        <v>60346</v>
      </c>
      <c r="BR217" s="14"/>
      <c r="BS217" s="64">
        <f>SUM(BS179:BS188)</f>
        <v>91852</v>
      </c>
      <c r="BT217" s="64">
        <f>SUM(BT179:BT188)</f>
        <v>44311</v>
      </c>
      <c r="BU217" s="64">
        <f>SUM(BU179:BU188)</f>
        <v>47541</v>
      </c>
      <c r="BV217" s="17"/>
      <c r="BW217" s="64">
        <f>SUM(BW179:BW188)</f>
        <v>88552</v>
      </c>
      <c r="BX217" s="64">
        <f>SUM(BX179:BX188)</f>
        <v>42802</v>
      </c>
      <c r="BY217" s="64">
        <f>SUM(BY179:BY188)</f>
        <v>45750</v>
      </c>
      <c r="BZ217" s="64">
        <f>SUM(BZ179:BZ188)</f>
        <v>23563</v>
      </c>
      <c r="CA217" s="14"/>
      <c r="CB217" s="64">
        <f>SUM(CB179:CB188)</f>
        <v>88402</v>
      </c>
      <c r="CC217" s="64">
        <f>SUM(CC179:CC188)</f>
        <v>42739</v>
      </c>
      <c r="CD217" s="64">
        <f>SUM(CD179:CD188)</f>
        <v>45663</v>
      </c>
      <c r="CE217" s="64">
        <f>SUM(CE179:CE188)</f>
        <v>88552</v>
      </c>
      <c r="CG217" s="62" t="s">
        <v>80</v>
      </c>
      <c r="CH217" s="64">
        <f>SUM(CH179:CH188)</f>
        <v>84946</v>
      </c>
      <c r="CI217" s="64">
        <f>SUM(CI179:CI188)</f>
        <v>40898</v>
      </c>
      <c r="CJ217" s="64">
        <f>SUM(CJ179:CJ188)</f>
        <v>44048</v>
      </c>
      <c r="CK217" s="64">
        <f>SUM(CK179:CK188)</f>
        <v>23872</v>
      </c>
      <c r="CL217" s="14"/>
      <c r="CM217" s="64">
        <f>SUM(CM179:CM188)</f>
        <v>85786</v>
      </c>
      <c r="CN217" s="64">
        <f>SUM(CN179:CN188)</f>
        <v>41376</v>
      </c>
      <c r="CO217" s="64">
        <f>SUM(CO179:CO188)</f>
        <v>44410</v>
      </c>
    </row>
    <row r="218" spans="2:93" ht="9.6" customHeight="1" x14ac:dyDescent="0.15">
      <c r="B218" s="42"/>
      <c r="C218" s="111" t="s">
        <v>81</v>
      </c>
      <c r="D218" s="44">
        <f>SUM(D126)</f>
        <v>0</v>
      </c>
      <c r="E218" s="64">
        <f t="shared" ref="E218:L218" si="68">SUM(E126)</f>
        <v>121444</v>
      </c>
      <c r="F218" s="64">
        <f t="shared" si="68"/>
        <v>118164</v>
      </c>
      <c r="G218" s="64">
        <f t="shared" si="68"/>
        <v>115313</v>
      </c>
      <c r="H218" s="64">
        <f t="shared" si="68"/>
        <v>113383</v>
      </c>
      <c r="I218" s="64">
        <f t="shared" si="68"/>
        <v>0</v>
      </c>
      <c r="J218" s="64">
        <f t="shared" si="68"/>
        <v>116376</v>
      </c>
      <c r="K218" s="64">
        <f t="shared" si="68"/>
        <v>114753</v>
      </c>
      <c r="L218" s="64">
        <f t="shared" si="68"/>
        <v>111701</v>
      </c>
      <c r="M218" s="64">
        <f t="shared" ref="M218:AG218" si="69">SUM(M126)</f>
        <v>108941</v>
      </c>
      <c r="N218" s="64">
        <f t="shared" si="69"/>
        <v>106017</v>
      </c>
      <c r="O218" s="64">
        <f t="shared" si="69"/>
        <v>104482</v>
      </c>
      <c r="P218" s="64">
        <f t="shared" si="69"/>
        <v>102983</v>
      </c>
      <c r="Q218" s="64">
        <f t="shared" si="69"/>
        <v>103830</v>
      </c>
      <c r="R218" s="64">
        <f t="shared" si="69"/>
        <v>101035</v>
      </c>
      <c r="S218" s="64">
        <f t="shared" si="69"/>
        <v>100362</v>
      </c>
      <c r="T218" s="64">
        <f t="shared" si="69"/>
        <v>100153</v>
      </c>
      <c r="U218" s="64">
        <f t="shared" si="69"/>
        <v>99848</v>
      </c>
      <c r="V218" s="64">
        <f t="shared" si="69"/>
        <v>99762</v>
      </c>
      <c r="W218" s="64">
        <f t="shared" si="69"/>
        <v>100091</v>
      </c>
      <c r="X218" s="64">
        <f t="shared" si="69"/>
        <v>100226</v>
      </c>
      <c r="Y218" s="64">
        <f t="shared" si="69"/>
        <v>100352</v>
      </c>
      <c r="Z218" s="64">
        <f t="shared" si="69"/>
        <v>100369</v>
      </c>
      <c r="AA218" s="64">
        <f t="shared" si="69"/>
        <v>100282</v>
      </c>
      <c r="AB218" s="64">
        <f t="shared" si="69"/>
        <v>100473</v>
      </c>
      <c r="AC218" s="64">
        <f t="shared" si="69"/>
        <v>100418</v>
      </c>
      <c r="AD218" s="64">
        <f t="shared" si="69"/>
        <v>100594</v>
      </c>
      <c r="AE218" s="64">
        <f t="shared" si="69"/>
        <v>100582</v>
      </c>
      <c r="AF218" s="64">
        <f t="shared" si="69"/>
        <v>100394</v>
      </c>
      <c r="AG218" s="64">
        <f t="shared" si="69"/>
        <v>100023</v>
      </c>
      <c r="AH218" s="64">
        <f t="shared" ref="AH218:AX218" si="70">SUM(AH126)</f>
        <v>99671</v>
      </c>
      <c r="AI218" s="64">
        <f t="shared" si="70"/>
        <v>99562</v>
      </c>
      <c r="AJ218" s="64">
        <f t="shared" si="70"/>
        <v>99206</v>
      </c>
      <c r="AK218" s="64">
        <f t="shared" si="70"/>
        <v>98809</v>
      </c>
      <c r="AL218" s="64">
        <f t="shared" si="70"/>
        <v>98394</v>
      </c>
      <c r="AM218" s="64">
        <f t="shared" si="70"/>
        <v>98157</v>
      </c>
      <c r="AN218" s="64">
        <f t="shared" si="70"/>
        <v>97700</v>
      </c>
      <c r="AO218" s="64">
        <f t="shared" si="70"/>
        <v>97214</v>
      </c>
      <c r="AP218" s="64">
        <f t="shared" si="70"/>
        <v>96617</v>
      </c>
      <c r="AQ218" s="64">
        <f t="shared" si="70"/>
        <v>95935</v>
      </c>
      <c r="AR218" s="64">
        <f t="shared" si="70"/>
        <v>95221</v>
      </c>
      <c r="AS218" s="64">
        <f t="shared" si="70"/>
        <v>94783</v>
      </c>
      <c r="AT218" s="64">
        <f t="shared" si="70"/>
        <v>93979</v>
      </c>
      <c r="AU218" s="64">
        <f t="shared" si="70"/>
        <v>93033</v>
      </c>
      <c r="AV218" s="64">
        <f t="shared" si="70"/>
        <v>92317</v>
      </c>
      <c r="AW218" s="64">
        <f t="shared" si="70"/>
        <v>91468</v>
      </c>
      <c r="AX218" s="64">
        <f t="shared" si="70"/>
        <v>90633</v>
      </c>
      <c r="AY218" s="64">
        <f t="shared" ref="AY218:BE218" si="71">SUM(AY126)</f>
        <v>89439</v>
      </c>
      <c r="AZ218" s="64">
        <f t="shared" si="71"/>
        <v>88277</v>
      </c>
      <c r="BA218" s="64">
        <f t="shared" si="71"/>
        <v>87087</v>
      </c>
      <c r="BB218" s="64">
        <f t="shared" si="71"/>
        <v>86289</v>
      </c>
      <c r="BC218" s="64">
        <f t="shared" si="71"/>
        <v>85611</v>
      </c>
      <c r="BD218" s="64">
        <f t="shared" si="71"/>
        <v>85304</v>
      </c>
      <c r="BE218" s="64">
        <f t="shared" si="71"/>
        <v>84384</v>
      </c>
      <c r="BF218" s="64">
        <f>SUM(BF126)</f>
        <v>83693</v>
      </c>
      <c r="BG218" s="64">
        <f>SUM(BG126)</f>
        <v>83019</v>
      </c>
      <c r="BH218" s="64"/>
      <c r="BI218" s="123" t="s">
        <v>81</v>
      </c>
      <c r="BJ218" s="6"/>
      <c r="BK218" s="64">
        <f>SUM(BK189:BK196)</f>
        <v>468.73</v>
      </c>
      <c r="BL218" s="64">
        <f>SUM(BL189:BL196)</f>
        <v>468.73</v>
      </c>
      <c r="BM218" s="64">
        <f>SUM(BM189:BM196)</f>
        <v>23535</v>
      </c>
      <c r="BN218" s="16"/>
      <c r="BO218" s="64">
        <f>SUM(BO189:BO196)</f>
        <v>105150</v>
      </c>
      <c r="BP218" s="64">
        <f>SUM(BP189:BP196)</f>
        <v>50583</v>
      </c>
      <c r="BQ218" s="63">
        <f t="shared" si="59"/>
        <v>54567</v>
      </c>
      <c r="BR218" s="14"/>
      <c r="BS218" s="64">
        <f>SUM(BS189:BS196)</f>
        <v>93316</v>
      </c>
      <c r="BT218" s="64">
        <f>SUM(BT189:BT196)</f>
        <v>45071</v>
      </c>
      <c r="BU218" s="64">
        <f>SUM(BU189:BU196)</f>
        <v>48245</v>
      </c>
      <c r="BV218" s="17"/>
      <c r="BW218" s="64">
        <f>SUM(BW189:BW196)</f>
        <v>92089</v>
      </c>
      <c r="BX218" s="64">
        <f>SUM(BX189:BX196)</f>
        <v>44455</v>
      </c>
      <c r="BY218" s="64">
        <f>SUM(BY189:BY196)</f>
        <v>47634</v>
      </c>
      <c r="BZ218" s="64">
        <f>SUM(BZ189:BZ196)</f>
        <v>23090</v>
      </c>
      <c r="CA218" s="14"/>
      <c r="CB218" s="64">
        <f>SUM(CB189:CB196)</f>
        <v>91940</v>
      </c>
      <c r="CC218" s="64">
        <f>SUM(CC189:CC196)</f>
        <v>44415</v>
      </c>
      <c r="CD218" s="64">
        <f>SUM(CD189:CD196)</f>
        <v>47525</v>
      </c>
      <c r="CE218" s="64">
        <f>SUM(CE189:CE196)</f>
        <v>92089</v>
      </c>
      <c r="CG218" s="62" t="s">
        <v>81</v>
      </c>
      <c r="CH218" s="64">
        <f>SUM(CH189:CH196)</f>
        <v>89382</v>
      </c>
      <c r="CI218" s="64">
        <f>SUM(CI189:CI196)</f>
        <v>43051</v>
      </c>
      <c r="CJ218" s="64">
        <f>SUM(CJ189:CJ196)</f>
        <v>46331</v>
      </c>
      <c r="CK218" s="64">
        <f>SUM(CK189:CK196)</f>
        <v>23828</v>
      </c>
      <c r="CL218" s="14"/>
      <c r="CM218" s="64">
        <f>SUM(CM189:CM196)</f>
        <v>89915</v>
      </c>
      <c r="CN218" s="64">
        <f>SUM(CN189:CN196)</f>
        <v>43316</v>
      </c>
      <c r="CO218" s="64">
        <f>SUM(CO189:CO196)</f>
        <v>46599</v>
      </c>
    </row>
    <row r="219" spans="2:93" ht="9.6" customHeight="1" x14ac:dyDescent="0.15">
      <c r="B219" s="42"/>
      <c r="C219" s="111" t="s">
        <v>82</v>
      </c>
      <c r="D219" s="44">
        <f t="shared" ref="D219:AI219" si="72">D118+D128+D151</f>
        <v>0</v>
      </c>
      <c r="E219" s="44">
        <f t="shared" si="72"/>
        <v>222695</v>
      </c>
      <c r="F219" s="44">
        <f t="shared" si="72"/>
        <v>221832</v>
      </c>
      <c r="G219" s="44">
        <f t="shared" si="72"/>
        <v>221049</v>
      </c>
      <c r="H219" s="44">
        <f t="shared" si="72"/>
        <v>221490</v>
      </c>
      <c r="I219" s="44">
        <f t="shared" si="72"/>
        <v>0</v>
      </c>
      <c r="J219" s="44">
        <f t="shared" si="72"/>
        <v>228151</v>
      </c>
      <c r="K219" s="44">
        <f t="shared" si="72"/>
        <v>226853</v>
      </c>
      <c r="L219" s="44">
        <f t="shared" si="72"/>
        <v>236584</v>
      </c>
      <c r="M219" s="44">
        <f t="shared" si="72"/>
        <v>234435</v>
      </c>
      <c r="N219" s="44">
        <f t="shared" si="72"/>
        <v>234091</v>
      </c>
      <c r="O219" s="44">
        <f t="shared" si="72"/>
        <v>233187</v>
      </c>
      <c r="P219" s="44">
        <f t="shared" si="72"/>
        <v>233539</v>
      </c>
      <c r="Q219" s="44">
        <f t="shared" si="72"/>
        <v>233971</v>
      </c>
      <c r="R219" s="44">
        <f t="shared" si="72"/>
        <v>234326</v>
      </c>
      <c r="S219" s="44">
        <f t="shared" si="72"/>
        <v>235137</v>
      </c>
      <c r="T219" s="44">
        <f t="shared" si="72"/>
        <v>236660</v>
      </c>
      <c r="U219" s="44">
        <f t="shared" si="72"/>
        <v>238004</v>
      </c>
      <c r="V219" s="44">
        <f t="shared" si="72"/>
        <v>238996</v>
      </c>
      <c r="W219" s="44">
        <f t="shared" si="72"/>
        <v>240439</v>
      </c>
      <c r="X219" s="44">
        <f t="shared" si="72"/>
        <v>241383</v>
      </c>
      <c r="Y219" s="44">
        <f t="shared" si="72"/>
        <v>242191</v>
      </c>
      <c r="Z219" s="44">
        <f t="shared" si="72"/>
        <v>243304</v>
      </c>
      <c r="AA219" s="44">
        <f t="shared" si="72"/>
        <v>244199</v>
      </c>
      <c r="AB219" s="44">
        <f t="shared" si="72"/>
        <v>243804</v>
      </c>
      <c r="AC219" s="44">
        <f t="shared" si="72"/>
        <v>243730</v>
      </c>
      <c r="AD219" s="44">
        <f t="shared" si="72"/>
        <v>243572</v>
      </c>
      <c r="AE219" s="44">
        <f t="shared" si="72"/>
        <v>243439</v>
      </c>
      <c r="AF219" s="44">
        <f t="shared" si="72"/>
        <v>242662</v>
      </c>
      <c r="AG219" s="44">
        <f t="shared" si="72"/>
        <v>241485</v>
      </c>
      <c r="AH219" s="44">
        <f t="shared" si="72"/>
        <v>240588</v>
      </c>
      <c r="AI219" s="44">
        <f t="shared" si="72"/>
        <v>239639</v>
      </c>
      <c r="AJ219" s="44">
        <f t="shared" ref="AJ219:BB219" si="73">AJ118+AJ128+AJ151</f>
        <v>238869</v>
      </c>
      <c r="AK219" s="44">
        <f t="shared" si="73"/>
        <v>238211</v>
      </c>
      <c r="AL219" s="44">
        <f t="shared" si="73"/>
        <v>237519</v>
      </c>
      <c r="AM219" s="44">
        <f t="shared" si="73"/>
        <v>236536</v>
      </c>
      <c r="AN219" s="44">
        <f t="shared" si="73"/>
        <v>235815</v>
      </c>
      <c r="AO219" s="44">
        <f t="shared" si="73"/>
        <v>235132</v>
      </c>
      <c r="AP219" s="44">
        <f t="shared" si="73"/>
        <v>234215</v>
      </c>
      <c r="AQ219" s="44">
        <f t="shared" si="73"/>
        <v>233587</v>
      </c>
      <c r="AR219" s="44">
        <f t="shared" si="73"/>
        <v>232582</v>
      </c>
      <c r="AS219" s="44">
        <f t="shared" si="73"/>
        <v>231213</v>
      </c>
      <c r="AT219" s="44">
        <f t="shared" si="73"/>
        <v>229747</v>
      </c>
      <c r="AU219" s="44">
        <f t="shared" si="73"/>
        <v>228878</v>
      </c>
      <c r="AV219" s="44">
        <f t="shared" si="73"/>
        <v>227122</v>
      </c>
      <c r="AW219" s="44">
        <f t="shared" si="73"/>
        <v>225665</v>
      </c>
      <c r="AX219" s="44">
        <f t="shared" si="73"/>
        <v>224228</v>
      </c>
      <c r="AY219" s="44">
        <f t="shared" si="73"/>
        <v>222832</v>
      </c>
      <c r="AZ219" s="44">
        <f t="shared" si="73"/>
        <v>220580</v>
      </c>
      <c r="BA219" s="44">
        <f t="shared" si="73"/>
        <v>219016</v>
      </c>
      <c r="BB219" s="44">
        <f t="shared" si="73"/>
        <v>217163</v>
      </c>
      <c r="BC219" s="44">
        <f>BC118+BC128+BC151</f>
        <v>213611</v>
      </c>
      <c r="BD219" s="44">
        <f>BD118+BD128+BD151</f>
        <v>200915</v>
      </c>
      <c r="BE219" s="44">
        <f>BE118+BE128+BE151</f>
        <v>198749</v>
      </c>
      <c r="BF219" s="44">
        <f>BF118+BF128+BF151</f>
        <v>196811</v>
      </c>
      <c r="BG219" s="44">
        <f>BG118+BG128+BG151</f>
        <v>195410</v>
      </c>
      <c r="BH219" s="64"/>
      <c r="BI219" s="123" t="s">
        <v>82</v>
      </c>
      <c r="BJ219" s="6"/>
      <c r="BK219" s="64">
        <f>BK118+SUM(BK197:BK204)</f>
        <v>656.75</v>
      </c>
      <c r="BL219" s="64">
        <f>BL118+SUM(BL197:BL204)</f>
        <v>656.68000000000006</v>
      </c>
      <c r="BM219" s="64">
        <f>BM118+SUM(BM197:BM204)</f>
        <v>67118</v>
      </c>
      <c r="BN219" s="16"/>
      <c r="BO219" s="64">
        <f>BO118+BO165+SUM(BO197:BO204)</f>
        <v>208419</v>
      </c>
      <c r="BP219" s="64">
        <f>BP118+BP165+SUM(BP197:BP204)</f>
        <v>101526</v>
      </c>
      <c r="BQ219" s="63">
        <f t="shared" si="59"/>
        <v>106893</v>
      </c>
      <c r="BR219" s="14"/>
      <c r="BS219" s="64">
        <f>BS118+SUM(BS197:BS204)</f>
        <v>223335</v>
      </c>
      <c r="BT219" s="64">
        <f>BT118+SUM(BT197:BT204)</f>
        <v>108765</v>
      </c>
      <c r="BU219" s="64">
        <f>BU118+SUM(BU197:BU204)</f>
        <v>114570</v>
      </c>
      <c r="BV219" s="17"/>
      <c r="BW219" s="64">
        <f>BW118+SUM(BW197:BW204)</f>
        <v>221701</v>
      </c>
      <c r="BX219" s="64">
        <f>BX118+SUM(BX197:BX204)</f>
        <v>108195</v>
      </c>
      <c r="BY219" s="64">
        <f>BY118+SUM(BY197:BY204)</f>
        <v>113506</v>
      </c>
      <c r="BZ219" s="64">
        <f>BZ118+SUM(BZ197:BZ204)</f>
        <v>67527</v>
      </c>
      <c r="CA219" s="14"/>
      <c r="CB219" s="64">
        <f>CB118+SUM(CB197:CB204)</f>
        <v>221352</v>
      </c>
      <c r="CC219" s="64">
        <f>CC118+SUM(CC197:CC204)</f>
        <v>108061</v>
      </c>
      <c r="CD219" s="64">
        <f>CD118+SUM(CD197:CD204)</f>
        <v>113291</v>
      </c>
      <c r="CE219" s="64">
        <f>CE118+SUM(CE197:CE204)</f>
        <v>221701</v>
      </c>
      <c r="CG219" s="62" t="s">
        <v>82</v>
      </c>
      <c r="CH219" s="64">
        <f>CH118+SUM(CH197:CH204)</f>
        <v>217936</v>
      </c>
      <c r="CI219" s="64">
        <f>CI118+SUM(CI197:CI204)</f>
        <v>105766</v>
      </c>
      <c r="CJ219" s="64">
        <f>CJ118+SUM(CJ197:CJ204)</f>
        <v>112170</v>
      </c>
      <c r="CK219" s="64">
        <f>CK118+SUM(CK197:CK204)</f>
        <v>69982</v>
      </c>
      <c r="CL219" s="14"/>
      <c r="CM219" s="64">
        <f>CM118+SUM(CM197:CM204)</f>
        <v>219253</v>
      </c>
      <c r="CN219" s="64">
        <f>CN118+SUM(CN197:CN204)</f>
        <v>106620</v>
      </c>
      <c r="CO219" s="64">
        <f>CO118+SUM(CO197:CO204)</f>
        <v>112633</v>
      </c>
    </row>
    <row r="220" spans="2:93" ht="9.6" customHeight="1" x14ac:dyDescent="0.15">
      <c r="B220" s="42"/>
      <c r="C220" s="111" t="s">
        <v>83</v>
      </c>
      <c r="D220" s="44">
        <f t="shared" ref="D220:AI220" si="74">D152+SUM(D120)</f>
        <v>0</v>
      </c>
      <c r="E220" s="64">
        <f t="shared" si="74"/>
        <v>109528</v>
      </c>
      <c r="F220" s="64">
        <f t="shared" si="74"/>
        <v>110094</v>
      </c>
      <c r="G220" s="64">
        <f t="shared" si="74"/>
        <v>110473</v>
      </c>
      <c r="H220" s="64">
        <f t="shared" si="74"/>
        <v>110474</v>
      </c>
      <c r="I220" s="64">
        <f t="shared" si="74"/>
        <v>0</v>
      </c>
      <c r="J220" s="64">
        <f t="shared" si="74"/>
        <v>113429</v>
      </c>
      <c r="K220" s="64">
        <f t="shared" si="74"/>
        <v>113400</v>
      </c>
      <c r="L220" s="64">
        <f t="shared" si="74"/>
        <v>113421</v>
      </c>
      <c r="M220" s="64">
        <f t="shared" si="74"/>
        <v>113107</v>
      </c>
      <c r="N220" s="64">
        <f t="shared" si="74"/>
        <v>112733</v>
      </c>
      <c r="O220" s="64">
        <f t="shared" si="74"/>
        <v>112834</v>
      </c>
      <c r="P220" s="64">
        <f t="shared" si="74"/>
        <v>113059</v>
      </c>
      <c r="Q220" s="64">
        <f t="shared" si="74"/>
        <v>113306</v>
      </c>
      <c r="R220" s="64">
        <f t="shared" si="74"/>
        <v>113382</v>
      </c>
      <c r="S220" s="64">
        <f t="shared" si="74"/>
        <v>113252</v>
      </c>
      <c r="T220" s="64">
        <f t="shared" si="74"/>
        <v>113677</v>
      </c>
      <c r="U220" s="64">
        <f t="shared" si="74"/>
        <v>113942</v>
      </c>
      <c r="V220" s="64">
        <f t="shared" si="74"/>
        <v>114399</v>
      </c>
      <c r="W220" s="64">
        <f t="shared" si="74"/>
        <v>115039</v>
      </c>
      <c r="X220" s="64">
        <f t="shared" si="74"/>
        <v>115384</v>
      </c>
      <c r="Y220" s="64">
        <f t="shared" si="74"/>
        <v>115385</v>
      </c>
      <c r="Z220" s="64">
        <f t="shared" si="74"/>
        <v>115254</v>
      </c>
      <c r="AA220" s="64">
        <f t="shared" si="74"/>
        <v>115075</v>
      </c>
      <c r="AB220" s="64">
        <f t="shared" si="74"/>
        <v>114672</v>
      </c>
      <c r="AC220" s="64">
        <f t="shared" si="74"/>
        <v>114325</v>
      </c>
      <c r="AD220" s="64">
        <f t="shared" si="74"/>
        <v>113583</v>
      </c>
      <c r="AE220" s="64">
        <f t="shared" si="74"/>
        <v>112918</v>
      </c>
      <c r="AF220" s="64">
        <f t="shared" si="74"/>
        <v>112147</v>
      </c>
      <c r="AG220" s="64">
        <f t="shared" si="74"/>
        <v>111506</v>
      </c>
      <c r="AH220" s="64">
        <f t="shared" si="74"/>
        <v>110718</v>
      </c>
      <c r="AI220" s="64">
        <f t="shared" si="74"/>
        <v>109753</v>
      </c>
      <c r="AJ220" s="64">
        <f t="shared" ref="AJ220:BB220" si="75">AJ152+SUM(AJ120)</f>
        <v>108697</v>
      </c>
      <c r="AK220" s="64">
        <f t="shared" si="75"/>
        <v>107878</v>
      </c>
      <c r="AL220" s="64">
        <f t="shared" si="75"/>
        <v>107117</v>
      </c>
      <c r="AM220" s="64">
        <f t="shared" si="75"/>
        <v>106375</v>
      </c>
      <c r="AN220" s="64">
        <f t="shared" si="75"/>
        <v>105924</v>
      </c>
      <c r="AO220" s="64">
        <f t="shared" si="75"/>
        <v>105112</v>
      </c>
      <c r="AP220" s="64">
        <f t="shared" si="75"/>
        <v>104421</v>
      </c>
      <c r="AQ220" s="64">
        <f t="shared" si="75"/>
        <v>103892</v>
      </c>
      <c r="AR220" s="64">
        <f t="shared" si="75"/>
        <v>103330</v>
      </c>
      <c r="AS220" s="64">
        <f t="shared" si="75"/>
        <v>102601</v>
      </c>
      <c r="AT220" s="64">
        <f t="shared" si="75"/>
        <v>101680</v>
      </c>
      <c r="AU220" s="64">
        <f t="shared" si="75"/>
        <v>100794</v>
      </c>
      <c r="AV220" s="64">
        <f t="shared" si="75"/>
        <v>99945</v>
      </c>
      <c r="AW220" s="64">
        <f t="shared" si="75"/>
        <v>98780</v>
      </c>
      <c r="AX220" s="64">
        <f t="shared" si="75"/>
        <v>97669</v>
      </c>
      <c r="AY220" s="64">
        <f t="shared" si="75"/>
        <v>96323</v>
      </c>
      <c r="AZ220" s="64">
        <f t="shared" si="75"/>
        <v>94966</v>
      </c>
      <c r="BA220" s="64">
        <f t="shared" si="75"/>
        <v>93760</v>
      </c>
      <c r="BB220" s="64">
        <f t="shared" si="75"/>
        <v>92741</v>
      </c>
      <c r="BC220" s="64">
        <f>BC152+SUM(BC120)</f>
        <v>90426</v>
      </c>
      <c r="BD220" s="64">
        <f>BD152+SUM(BD120)</f>
        <v>84972</v>
      </c>
      <c r="BE220" s="64">
        <f>BE152+SUM(BE120)</f>
        <v>83479</v>
      </c>
      <c r="BF220" s="64">
        <f>BF152+SUM(BF120)</f>
        <v>82061</v>
      </c>
      <c r="BG220" s="64">
        <f>BG152+SUM(BG120)</f>
        <v>80909</v>
      </c>
      <c r="BH220" s="64"/>
      <c r="BI220" s="123" t="s">
        <v>83</v>
      </c>
      <c r="BJ220" s="6"/>
      <c r="BK220" s="64">
        <f>BK167+SUM(BK205:BK209)</f>
        <v>564.79</v>
      </c>
      <c r="BL220" s="64">
        <f>BL167+SUM(BL205:BL209)</f>
        <v>564.79</v>
      </c>
      <c r="BM220" s="64">
        <f>BM167+SUM(BM205:BM209)</f>
        <v>31746</v>
      </c>
      <c r="BN220" s="16"/>
      <c r="BO220" s="64">
        <f>BO167+SUM(BO205:BO209)</f>
        <v>114827</v>
      </c>
      <c r="BP220" s="64">
        <f>BP167+SUM(BP205:BP209)</f>
        <v>55600</v>
      </c>
      <c r="BQ220" s="63">
        <f t="shared" si="59"/>
        <v>59227</v>
      </c>
      <c r="BR220" s="14"/>
      <c r="BS220" s="64">
        <f>BS167+SUM(BS205:BS209)</f>
        <v>114468</v>
      </c>
      <c r="BT220" s="64">
        <f>BT167+SUM(BT205:BT209)</f>
        <v>55402</v>
      </c>
      <c r="BU220" s="64">
        <f>BU167+SUM(BU205:BU209)</f>
        <v>59066</v>
      </c>
      <c r="BV220" s="17"/>
      <c r="BW220" s="64">
        <f>BW167+SUM(BW205:BW209)</f>
        <v>110019</v>
      </c>
      <c r="BX220" s="64">
        <f>BX167+SUM(BX205:BX209)</f>
        <v>53226</v>
      </c>
      <c r="BY220" s="64">
        <f>BY167+SUM(BY205:BY209)</f>
        <v>56793</v>
      </c>
      <c r="BZ220" s="64">
        <f>BZ167+SUM(BZ205:BZ209)</f>
        <v>31322</v>
      </c>
      <c r="CA220" s="14"/>
      <c r="CB220" s="64">
        <f>CB167+SUM(CB205:CB209)</f>
        <v>109876</v>
      </c>
      <c r="CC220" s="64">
        <f>CC167+SUM(CC205:CC209)</f>
        <v>53177</v>
      </c>
      <c r="CD220" s="64">
        <f>CD167+SUM(CD205:CD209)</f>
        <v>56699</v>
      </c>
      <c r="CE220" s="64">
        <f>CE167+SUM(CE205:CE209)</f>
        <v>110019</v>
      </c>
      <c r="CG220" s="62" t="s">
        <v>83</v>
      </c>
      <c r="CH220" s="64">
        <f>CH167+SUM(CH205:CH209)</f>
        <v>106635</v>
      </c>
      <c r="CI220" s="64">
        <f>CI167+SUM(CI205:CI209)</f>
        <v>51463</v>
      </c>
      <c r="CJ220" s="64">
        <f>CJ167+SUM(CJ205:CJ209)</f>
        <v>55172</v>
      </c>
      <c r="CK220" s="64">
        <f>CK167+SUM(CK205:CK209)</f>
        <v>32168</v>
      </c>
      <c r="CL220" s="14"/>
      <c r="CM220" s="64">
        <f>CM167+SUM(CM205:CM209)</f>
        <v>107425</v>
      </c>
      <c r="CN220" s="64">
        <f>CN167+SUM(CN205:CN209)</f>
        <v>51977</v>
      </c>
      <c r="CO220" s="64">
        <f>CO167+SUM(CO205:CO209)</f>
        <v>55448</v>
      </c>
    </row>
    <row r="221" spans="2:93" ht="9.6" customHeight="1" x14ac:dyDescent="0.15">
      <c r="B221" s="42"/>
      <c r="C221" s="113" t="s">
        <v>133</v>
      </c>
      <c r="D221" s="64">
        <f t="shared" ref="D221:L221" si="76">SUM(D214:D220)</f>
        <v>0</v>
      </c>
      <c r="E221" s="64">
        <f t="shared" si="76"/>
        <v>1739518</v>
      </c>
      <c r="F221" s="64">
        <f t="shared" si="76"/>
        <v>1734880</v>
      </c>
      <c r="G221" s="64">
        <f t="shared" si="76"/>
        <v>1727786</v>
      </c>
      <c r="H221" s="64">
        <f t="shared" si="76"/>
        <v>1748810</v>
      </c>
      <c r="I221" s="64">
        <f t="shared" si="76"/>
        <v>0</v>
      </c>
      <c r="J221" s="64">
        <f t="shared" si="76"/>
        <v>1805779</v>
      </c>
      <c r="K221" s="64">
        <f t="shared" si="76"/>
        <v>1812231</v>
      </c>
      <c r="L221" s="64">
        <f t="shared" si="76"/>
        <v>1814990</v>
      </c>
      <c r="M221" s="64">
        <f t="shared" ref="M221:AG221" si="77">SUM(M214:M220)</f>
        <v>1819946</v>
      </c>
      <c r="N221" s="64">
        <f t="shared" si="77"/>
        <v>1820423</v>
      </c>
      <c r="O221" s="64">
        <f t="shared" si="77"/>
        <v>1830057</v>
      </c>
      <c r="P221" s="64">
        <f t="shared" si="77"/>
        <v>1849466</v>
      </c>
      <c r="Q221" s="64">
        <f t="shared" si="77"/>
        <v>1851770</v>
      </c>
      <c r="R221" s="64">
        <f t="shared" si="77"/>
        <v>1891791</v>
      </c>
      <c r="S221" s="64">
        <f t="shared" si="77"/>
        <v>1919450</v>
      </c>
      <c r="T221" s="64">
        <f t="shared" si="77"/>
        <v>1945166</v>
      </c>
      <c r="U221" s="64">
        <f t="shared" si="77"/>
        <v>1982250</v>
      </c>
      <c r="V221" s="64">
        <f t="shared" si="77"/>
        <v>2003541</v>
      </c>
      <c r="W221" s="64">
        <f t="shared" si="77"/>
        <v>2031551</v>
      </c>
      <c r="X221" s="64">
        <f t="shared" si="77"/>
        <v>2055290</v>
      </c>
      <c r="Y221" s="64">
        <f t="shared" si="77"/>
        <v>2075136</v>
      </c>
      <c r="Z221" s="64">
        <f t="shared" si="77"/>
        <v>2096209</v>
      </c>
      <c r="AA221" s="64">
        <f t="shared" si="77"/>
        <v>2116037</v>
      </c>
      <c r="AB221" s="64">
        <f t="shared" si="77"/>
        <v>2131644</v>
      </c>
      <c r="AC221" s="64">
        <f t="shared" si="77"/>
        <v>2148500</v>
      </c>
      <c r="AD221" s="64">
        <f t="shared" si="77"/>
        <v>2163640</v>
      </c>
      <c r="AE221" s="64">
        <f t="shared" si="77"/>
        <v>2179897</v>
      </c>
      <c r="AF221" s="64">
        <f t="shared" si="77"/>
        <v>2195612</v>
      </c>
      <c r="AG221" s="64">
        <f t="shared" si="77"/>
        <v>2210486</v>
      </c>
      <c r="AH221" s="64">
        <f t="shared" ref="AH221:AX221" si="78">SUM(AH214:AH220)</f>
        <v>2224801</v>
      </c>
      <c r="AI221" s="64">
        <f t="shared" si="78"/>
        <v>2240389</v>
      </c>
      <c r="AJ221" s="64">
        <f t="shared" si="78"/>
        <v>2257258</v>
      </c>
      <c r="AK221" s="64">
        <f t="shared" si="78"/>
        <v>2272762</v>
      </c>
      <c r="AL221" s="64">
        <f t="shared" si="78"/>
        <v>2286851</v>
      </c>
      <c r="AM221" s="64">
        <f t="shared" si="78"/>
        <v>2299397</v>
      </c>
      <c r="AN221" s="64">
        <f t="shared" si="78"/>
        <v>2311572</v>
      </c>
      <c r="AO221" s="64">
        <f t="shared" si="78"/>
        <v>2324066</v>
      </c>
      <c r="AP221" s="64">
        <f t="shared" si="78"/>
        <v>2333334</v>
      </c>
      <c r="AQ221" s="64">
        <f t="shared" si="78"/>
        <v>2340145</v>
      </c>
      <c r="AR221" s="64">
        <f t="shared" si="78"/>
        <v>2343852</v>
      </c>
      <c r="AS221" s="64">
        <f t="shared" si="78"/>
        <v>2347166</v>
      </c>
      <c r="AT221" s="64">
        <f t="shared" si="78"/>
        <v>2348465</v>
      </c>
      <c r="AU221" s="64">
        <f t="shared" si="78"/>
        <v>2350062</v>
      </c>
      <c r="AV221" s="64">
        <f t="shared" si="78"/>
        <v>2350026</v>
      </c>
      <c r="AW221" s="64">
        <f t="shared" si="78"/>
        <v>2347970</v>
      </c>
      <c r="AX221" s="64">
        <f t="shared" si="78"/>
        <v>2344569</v>
      </c>
      <c r="AY221" s="64">
        <f t="shared" ref="AY221:BE221" si="79">SUM(AY214:AY220)</f>
        <v>2340485</v>
      </c>
      <c r="AZ221" s="64">
        <f t="shared" si="79"/>
        <v>2334874</v>
      </c>
      <c r="BA221" s="64">
        <f t="shared" si="79"/>
        <v>2330898</v>
      </c>
      <c r="BB221" s="64">
        <f t="shared" si="79"/>
        <v>2329344</v>
      </c>
      <c r="BC221" s="64">
        <f t="shared" si="79"/>
        <v>2318956</v>
      </c>
      <c r="BD221" s="64">
        <f t="shared" si="79"/>
        <v>2302706</v>
      </c>
      <c r="BE221" s="64">
        <f t="shared" si="79"/>
        <v>2304889</v>
      </c>
      <c r="BF221" s="64">
        <f>SUM(BF214:BF220)</f>
        <v>2307485</v>
      </c>
      <c r="BG221" s="64">
        <f>SUM(BG214:BG220)</f>
        <v>2305444</v>
      </c>
      <c r="BH221" s="64"/>
      <c r="BI221" s="37" t="s">
        <v>133</v>
      </c>
      <c r="BJ221" s="6"/>
      <c r="BK221" s="64">
        <f t="shared" ref="BK221:BU221" si="80">SUM(BK214:BK220)</f>
        <v>7027.44</v>
      </c>
      <c r="BL221" s="64">
        <f t="shared" si="80"/>
        <v>6725.0900000000011</v>
      </c>
      <c r="BM221" s="64">
        <f t="shared" si="80"/>
        <v>716823</v>
      </c>
      <c r="BN221" s="16"/>
      <c r="BO221" s="64">
        <f>SUM(BO214:BO220)</f>
        <v>1704674</v>
      </c>
      <c r="BP221" s="64">
        <f>SUM(BP214:BP220)</f>
        <v>831473</v>
      </c>
      <c r="BQ221" s="63">
        <f t="shared" si="59"/>
        <v>873201</v>
      </c>
      <c r="BR221" s="14"/>
      <c r="BS221" s="64">
        <f>SUM(BS214:BS220)</f>
        <v>2204952</v>
      </c>
      <c r="BT221" s="64">
        <f t="shared" si="80"/>
        <v>1083646</v>
      </c>
      <c r="BU221" s="64">
        <f t="shared" si="80"/>
        <v>1121306</v>
      </c>
      <c r="BV221" s="17"/>
      <c r="BW221" s="64">
        <f>SUM(BW214:BW220)</f>
        <v>2016547</v>
      </c>
      <c r="BX221" s="64">
        <f>SUM(BX214:BX220)</f>
        <v>991997</v>
      </c>
      <c r="BY221" s="64">
        <f>SUM(BY214:BY220)</f>
        <v>1024550</v>
      </c>
      <c r="BZ221" s="64">
        <f>SUM(BZ214:BZ220)</f>
        <v>642299</v>
      </c>
      <c r="CA221" s="14"/>
      <c r="CB221" s="64">
        <f>SUM(CB214:CB220)</f>
        <v>2010614</v>
      </c>
      <c r="CC221" s="64">
        <f>SUM(CC214:CC220)</f>
        <v>989232</v>
      </c>
      <c r="CD221" s="64">
        <f>SUM(CD214:CD220)</f>
        <v>1021382</v>
      </c>
      <c r="CE221" s="64">
        <f>SUM(CE214:CE220)</f>
        <v>2016547</v>
      </c>
      <c r="CG221" s="112" t="s">
        <v>84</v>
      </c>
      <c r="CH221" s="64">
        <f>SUM(CH214:CH220)</f>
        <v>2048184</v>
      </c>
      <c r="CI221" s="64">
        <f>SUM(CI214:CI220)</f>
        <v>1004323</v>
      </c>
      <c r="CJ221" s="64">
        <f>SUM(CJ214:CJ220)</f>
        <v>1043861</v>
      </c>
      <c r="CK221" s="64">
        <f>SUM(CK214:CK220)</f>
        <v>690850</v>
      </c>
      <c r="CL221" s="14"/>
      <c r="CM221" s="64">
        <f>SUM(CM214:CM220)</f>
        <v>2048047</v>
      </c>
      <c r="CN221" s="64">
        <f>SUM(CN214:CN220)</f>
        <v>1005709</v>
      </c>
      <c r="CO221" s="64">
        <f>SUM(CO214:CO220)</f>
        <v>1042338</v>
      </c>
    </row>
    <row r="222" spans="2:93" ht="9.6" customHeight="1" x14ac:dyDescent="0.15">
      <c r="B222" s="42"/>
      <c r="C222" s="111" t="s">
        <v>108</v>
      </c>
      <c r="D222" s="44">
        <f t="shared" ref="D222:AI222" si="81">D221-D112</f>
        <v>0</v>
      </c>
      <c r="E222" s="44">
        <f t="shared" si="81"/>
        <v>1273844</v>
      </c>
      <c r="F222" s="44">
        <f t="shared" si="81"/>
        <v>1260127</v>
      </c>
      <c r="G222" s="44">
        <f t="shared" si="81"/>
        <v>1240268</v>
      </c>
      <c r="H222" s="44">
        <f t="shared" si="81"/>
        <v>1233143</v>
      </c>
      <c r="I222" s="44">
        <f t="shared" si="81"/>
        <v>0</v>
      </c>
      <c r="J222" s="44">
        <f t="shared" si="81"/>
        <v>1272184</v>
      </c>
      <c r="K222" s="44">
        <f t="shared" si="81"/>
        <v>1265588</v>
      </c>
      <c r="L222" s="44">
        <f t="shared" si="81"/>
        <v>1263451</v>
      </c>
      <c r="M222" s="44">
        <f t="shared" si="81"/>
        <v>1258053</v>
      </c>
      <c r="N222" s="44">
        <f t="shared" si="81"/>
        <v>1247310</v>
      </c>
      <c r="O222" s="44">
        <f t="shared" si="81"/>
        <v>1244157</v>
      </c>
      <c r="P222" s="44">
        <f t="shared" si="81"/>
        <v>1242563</v>
      </c>
      <c r="Q222" s="44">
        <f t="shared" si="81"/>
        <v>1249421</v>
      </c>
      <c r="R222" s="44">
        <f t="shared" si="81"/>
        <v>1247322</v>
      </c>
      <c r="S222" s="44">
        <f t="shared" si="81"/>
        <v>1255377</v>
      </c>
      <c r="T222" s="44">
        <f t="shared" si="81"/>
        <v>1264306</v>
      </c>
      <c r="U222" s="44">
        <f t="shared" si="81"/>
        <v>1273362</v>
      </c>
      <c r="V222" s="44">
        <f t="shared" si="81"/>
        <v>1281392</v>
      </c>
      <c r="W222" s="44">
        <f t="shared" si="81"/>
        <v>1290854</v>
      </c>
      <c r="X222" s="44">
        <f t="shared" si="81"/>
        <v>1297263</v>
      </c>
      <c r="Y222" s="44">
        <f t="shared" si="81"/>
        <v>1303332</v>
      </c>
      <c r="Z222" s="44">
        <f t="shared" si="81"/>
        <v>1310818</v>
      </c>
      <c r="AA222" s="44">
        <f t="shared" si="81"/>
        <v>1316967</v>
      </c>
      <c r="AB222" s="44">
        <f t="shared" si="81"/>
        <v>1319708</v>
      </c>
      <c r="AC222" s="44">
        <f t="shared" si="81"/>
        <v>1323311</v>
      </c>
      <c r="AD222" s="44">
        <f t="shared" si="81"/>
        <v>1325977</v>
      </c>
      <c r="AE222" s="44">
        <f t="shared" si="81"/>
        <v>1328557</v>
      </c>
      <c r="AF222" s="44">
        <f t="shared" si="81"/>
        <v>1329982</v>
      </c>
      <c r="AG222" s="44">
        <f t="shared" si="81"/>
        <v>1331854</v>
      </c>
      <c r="AH222" s="44">
        <f t="shared" si="81"/>
        <v>1335663</v>
      </c>
      <c r="AI222" s="44">
        <f t="shared" si="81"/>
        <v>1342216</v>
      </c>
      <c r="AJ222" s="44">
        <f t="shared" ref="AJ222:BB222" si="82">AJ221-AJ112</f>
        <v>1347272</v>
      </c>
      <c r="AK222" s="44">
        <f t="shared" si="82"/>
        <v>1352897</v>
      </c>
      <c r="AL222" s="44">
        <f t="shared" si="82"/>
        <v>1358713</v>
      </c>
      <c r="AM222" s="44">
        <f t="shared" si="82"/>
        <v>1362664</v>
      </c>
      <c r="AN222" s="44">
        <f t="shared" si="82"/>
        <v>1364920</v>
      </c>
      <c r="AO222" s="44">
        <f t="shared" si="82"/>
        <v>1366932</v>
      </c>
      <c r="AP222" s="44">
        <f t="shared" si="82"/>
        <v>1367970</v>
      </c>
      <c r="AQ222" s="44">
        <f t="shared" si="82"/>
        <v>1368854</v>
      </c>
      <c r="AR222" s="44">
        <f t="shared" si="82"/>
        <v>1368129</v>
      </c>
      <c r="AS222" s="44">
        <f t="shared" si="82"/>
        <v>1365768</v>
      </c>
      <c r="AT222" s="44">
        <f t="shared" si="82"/>
        <v>1361752</v>
      </c>
      <c r="AU222" s="44">
        <f t="shared" si="82"/>
        <v>1358893</v>
      </c>
      <c r="AV222" s="44">
        <f t="shared" si="82"/>
        <v>1355794</v>
      </c>
      <c r="AW222" s="44">
        <f t="shared" si="82"/>
        <v>1350771</v>
      </c>
      <c r="AX222" s="44">
        <f t="shared" si="82"/>
        <v>1346167</v>
      </c>
      <c r="AY222" s="44">
        <f t="shared" si="82"/>
        <v>1339098</v>
      </c>
      <c r="AZ222" s="44">
        <f t="shared" si="82"/>
        <v>1331141</v>
      </c>
      <c r="BA222" s="44">
        <f t="shared" si="82"/>
        <v>1324376</v>
      </c>
      <c r="BB222" s="44">
        <f t="shared" si="82"/>
        <v>1319088</v>
      </c>
      <c r="BC222" s="44">
        <f>BC221-BC112</f>
        <v>1307364</v>
      </c>
      <c r="BD222" s="44">
        <f>BD221-BD112</f>
        <v>1282465</v>
      </c>
      <c r="BE222" s="44">
        <f>BE221-BE112</f>
        <v>1275289</v>
      </c>
      <c r="BF222" s="44">
        <f>BF221-BF112</f>
        <v>1270616</v>
      </c>
      <c r="BG222" s="44">
        <f>BG221-BG112</f>
        <v>1265198</v>
      </c>
      <c r="BH222" s="64"/>
      <c r="BI222" s="123" t="s">
        <v>108</v>
      </c>
      <c r="BJ222" s="6"/>
      <c r="BK222" s="64">
        <f>BK221-BK112</f>
        <v>6243.94</v>
      </c>
      <c r="BL222" s="64">
        <f>BL221-BL112</f>
        <v>6243.8700000000008</v>
      </c>
      <c r="BM222" s="64">
        <f>BM221-BM112</f>
        <v>378267</v>
      </c>
      <c r="BN222" s="16"/>
      <c r="BO222" s="64">
        <f>BO221-BO112</f>
        <v>1223749</v>
      </c>
      <c r="BP222" s="64">
        <f>BP221-BP112</f>
        <v>593510</v>
      </c>
      <c r="BQ222" s="63">
        <f>BQ221-BQ112</f>
        <v>630239</v>
      </c>
      <c r="BR222" s="14"/>
      <c r="BS222" s="64">
        <f>BS221-BS112</f>
        <v>1286554</v>
      </c>
      <c r="BT222" s="64">
        <f>BT221-BT112</f>
        <v>628692</v>
      </c>
      <c r="BU222" s="64">
        <f>BU221-BU112</f>
        <v>657862</v>
      </c>
      <c r="BV222" s="17"/>
      <c r="BW222" s="64">
        <f>BW221-BW112</f>
        <v>1315765</v>
      </c>
      <c r="BX222" s="64">
        <f>BX221-BX112</f>
        <v>643549</v>
      </c>
      <c r="BY222" s="64">
        <f>BY221-BY112</f>
        <v>672216</v>
      </c>
      <c r="BZ222" s="64">
        <f>BZ221-BZ112</f>
        <v>377859</v>
      </c>
      <c r="CA222" s="14"/>
      <c r="CB222" s="64">
        <f>CB221-CB112</f>
        <v>1313106</v>
      </c>
      <c r="CC222" s="64">
        <f>CC221-CC112</f>
        <v>642459</v>
      </c>
      <c r="CD222" s="64">
        <f>CD221-CD112</f>
        <v>670647</v>
      </c>
      <c r="CE222" s="64">
        <f>CE221-CE112</f>
        <v>1315765</v>
      </c>
      <c r="CG222" s="62" t="s">
        <v>78</v>
      </c>
      <c r="CH222" s="64">
        <f>CH221-CH112</f>
        <v>1317889</v>
      </c>
      <c r="CI222" s="64">
        <f>CI221-CI112</f>
        <v>643076</v>
      </c>
      <c r="CJ222" s="64">
        <f>CJ221-CJ112</f>
        <v>674813</v>
      </c>
      <c r="CK222" s="64">
        <f>CK221-CK112</f>
        <v>400460</v>
      </c>
      <c r="CL222" s="14"/>
      <c r="CM222" s="64">
        <f>CM221-CM112</f>
        <v>1322255</v>
      </c>
      <c r="CN222" s="64">
        <f>CN221-CN112</f>
        <v>646070</v>
      </c>
      <c r="CO222" s="64">
        <f>CO221-CO112</f>
        <v>676185</v>
      </c>
    </row>
    <row r="223" spans="2:93" ht="9.6" customHeight="1" x14ac:dyDescent="0.2">
      <c r="BN223" s="10"/>
      <c r="BV223" s="11"/>
    </row>
    <row r="224" spans="2:93" ht="9.6" customHeight="1" x14ac:dyDescent="0.2">
      <c r="BN224" s="10"/>
    </row>
    <row r="225" spans="66:66" ht="9.6" customHeight="1" x14ac:dyDescent="0.2">
      <c r="BN225" s="10"/>
    </row>
    <row r="226" spans="66:66" ht="9.6" customHeight="1" x14ac:dyDescent="0.2">
      <c r="BN226" s="10"/>
    </row>
    <row r="227" spans="66:66" ht="9.6" customHeight="1" x14ac:dyDescent="0.2">
      <c r="BN227" s="10"/>
    </row>
    <row r="228" spans="66:66" ht="9.6" customHeight="1" x14ac:dyDescent="0.2">
      <c r="BN228" s="10"/>
    </row>
    <row r="229" spans="66:66" ht="9.6" customHeight="1" x14ac:dyDescent="0.2">
      <c r="BN229" s="10"/>
    </row>
  </sheetData>
  <phoneticPr fontId="1"/>
  <hyperlinks>
    <hyperlink ref="CG101" r:id="rId1" display="..\Index.htm" xr:uid="{00000000-0004-0000-0000-000000000000}"/>
    <hyperlink ref="C102" r:id="rId2" display="http://www.pref.miyagi.jp/sichouson/gyou1/zyuukinenpou/index.htm" xr:uid="{00000000-0004-0000-0000-000001000000}"/>
    <hyperlink ref="F102" r:id="rId3" xr:uid="{00000000-0004-0000-0000-000002000000}"/>
    <hyperlink ref="AW102" r:id="rId4" display="http://www.pref.miyagi.jp/sichouson/gyou1/zyuukinenpou/index.htm" xr:uid="{00000000-0004-0000-0000-000003000000}"/>
    <hyperlink ref="BA102" r:id="rId5" xr:uid="{00000000-0004-0000-0000-000004000000}"/>
  </hyperlinks>
  <printOptions gridLinesSet="0"/>
  <pageMargins left="0" right="0" top="0" bottom="0" header="0" footer="0"/>
  <pageSetup paperSize="9" scale="55" orientation="landscape" horizontalDpi="300" verticalDpi="300" r:id="rId6"/>
  <headerFooter alignWithMargins="0">
    <oddHeader>&amp;R&amp;"ＭＳ 明朝,標準"&amp;6&amp;F／頁&amp;P/&amp;N／&amp;D</oddHeader>
    <oddFooter>&amp;R&amp;"ＭＳ Ｐ明朝,標準"&amp;11&amp;F/頁&amp;P/&amp;N/&amp;D</oddFooter>
  </headerFooter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市町人口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和彦 大庭</cp:lastModifiedBy>
  <cp:lastPrinted>2011-10-14T12:46:29Z</cp:lastPrinted>
  <dcterms:created xsi:type="dcterms:W3CDTF">2000-10-10T06:27:10Z</dcterms:created>
  <dcterms:modified xsi:type="dcterms:W3CDTF">2025-01-27T06:00:27Z</dcterms:modified>
</cp:coreProperties>
</file>