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kmdmyg\zks\"/>
    </mc:Choice>
  </mc:AlternateContent>
  <xr:revisionPtr revIDLastSave="0" documentId="13_ncr:1_{DD92D9BF-C466-494D-BA07-E7E7355B2792}" xr6:coauthVersionLast="47" xr6:coauthVersionMax="47" xr10:uidLastSave="{00000000-0000-0000-0000-000000000000}"/>
  <bookViews>
    <workbookView xWindow="14355" yWindow="0" windowWidth="14400" windowHeight="15480" xr2:uid="{00000000-000D-0000-FFFF-FFFF00000000}"/>
  </bookViews>
  <sheets>
    <sheet name="人口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W183" i="1" l="1"/>
  <c r="CV183" i="1"/>
  <c r="CS183" i="1"/>
  <c r="CR183" i="1"/>
  <c r="CQ183" i="1"/>
  <c r="CM183" i="1"/>
  <c r="CL183" i="1"/>
  <c r="CK183" i="1"/>
  <c r="CH183" i="1"/>
  <c r="CG183" i="1"/>
  <c r="CF183" i="1"/>
  <c r="CC183" i="1"/>
  <c r="CB183" i="1"/>
  <c r="BX183" i="1"/>
  <c r="BW183" i="1"/>
  <c r="BY183" i="1" s="1"/>
  <c r="BU183" i="1"/>
  <c r="BT183" i="1"/>
  <c r="BS183" i="1"/>
  <c r="BI183" i="1"/>
  <c r="BH183" i="1"/>
  <c r="BG183" i="1"/>
  <c r="BF183" i="1"/>
  <c r="BE183" i="1"/>
  <c r="BD183" i="1"/>
  <c r="BC183" i="1"/>
  <c r="BB183" i="1"/>
  <c r="AA183" i="1"/>
  <c r="J183" i="1"/>
  <c r="CW182" i="1"/>
  <c r="CV182" i="1"/>
  <c r="CS182" i="1"/>
  <c r="CR182" i="1"/>
  <c r="CQ182" i="1"/>
  <c r="CM182" i="1"/>
  <c r="CL182" i="1"/>
  <c r="CK182" i="1"/>
  <c r="CH182" i="1"/>
  <c r="CG182" i="1"/>
  <c r="CF182" i="1"/>
  <c r="CC182" i="1"/>
  <c r="CB182" i="1"/>
  <c r="BX182" i="1"/>
  <c r="BU182" i="1"/>
  <c r="BT182" i="1"/>
  <c r="BS182" i="1"/>
  <c r="BI182" i="1"/>
  <c r="BH182" i="1"/>
  <c r="BG182" i="1"/>
  <c r="BF182" i="1"/>
  <c r="BE182" i="1"/>
  <c r="BD182" i="1"/>
  <c r="BC182" i="1"/>
  <c r="BB182" i="1"/>
  <c r="BA182" i="1"/>
  <c r="AZ182" i="1"/>
  <c r="AY182" i="1"/>
  <c r="AX182" i="1"/>
  <c r="CW181" i="1"/>
  <c r="CV181" i="1"/>
  <c r="CS181" i="1"/>
  <c r="CR181" i="1"/>
  <c r="CQ181" i="1"/>
  <c r="CM181" i="1"/>
  <c r="CL181" i="1"/>
  <c r="CK181" i="1"/>
  <c r="CH181" i="1"/>
  <c r="CG181" i="1"/>
  <c r="CF181" i="1"/>
  <c r="CC181" i="1"/>
  <c r="CB181" i="1"/>
  <c r="BX181" i="1"/>
  <c r="BW181" i="1"/>
  <c r="BU181" i="1"/>
  <c r="BT181" i="1"/>
  <c r="BS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U181" i="1"/>
  <c r="S181" i="1"/>
  <c r="I181" i="1"/>
  <c r="H181" i="1"/>
  <c r="CW180" i="1"/>
  <c r="CV180" i="1"/>
  <c r="CS180" i="1"/>
  <c r="CR180" i="1"/>
  <c r="CQ180" i="1"/>
  <c r="CM180" i="1"/>
  <c r="CL180" i="1"/>
  <c r="CK180" i="1"/>
  <c r="CH180" i="1"/>
  <c r="CG180" i="1"/>
  <c r="CF180" i="1"/>
  <c r="CC180" i="1"/>
  <c r="CB180" i="1"/>
  <c r="BX180" i="1"/>
  <c r="BW180" i="1"/>
  <c r="BU180" i="1"/>
  <c r="BT180" i="1"/>
  <c r="BS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D180" i="1"/>
  <c r="AC180" i="1"/>
  <c r="R180" i="1"/>
  <c r="CW179" i="1"/>
  <c r="CV179" i="1"/>
  <c r="CS179" i="1"/>
  <c r="CR179" i="1"/>
  <c r="CQ179" i="1"/>
  <c r="CM179" i="1"/>
  <c r="CL179" i="1"/>
  <c r="CK179" i="1"/>
  <c r="CH179" i="1"/>
  <c r="CG179" i="1"/>
  <c r="CF179" i="1"/>
  <c r="CC179" i="1"/>
  <c r="CB179" i="1"/>
  <c r="BX179" i="1"/>
  <c r="BW179" i="1"/>
  <c r="BY179" i="1" s="1"/>
  <c r="BU179" i="1"/>
  <c r="BT179" i="1"/>
  <c r="BS179" i="1"/>
  <c r="BI179" i="1"/>
  <c r="BH179" i="1"/>
  <c r="BG179" i="1"/>
  <c r="BF179" i="1"/>
  <c r="BE179" i="1"/>
  <c r="BD179" i="1"/>
  <c r="BC179" i="1"/>
  <c r="BB179" i="1"/>
  <c r="BA179" i="1"/>
  <c r="AZ179" i="1"/>
  <c r="AY179" i="1"/>
  <c r="AV179" i="1"/>
  <c r="CV178" i="1"/>
  <c r="CV184" i="1" s="1"/>
  <c r="CV185" i="1" s="1"/>
  <c r="CC178" i="1"/>
  <c r="CB178" i="1"/>
  <c r="BX178" i="1"/>
  <c r="BW178" i="1"/>
  <c r="BY178" i="1" s="1"/>
  <c r="BT178" i="1"/>
  <c r="BS178" i="1"/>
  <c r="BA178" i="1"/>
  <c r="AY178" i="1"/>
  <c r="AG178" i="1"/>
  <c r="CW177" i="1"/>
  <c r="CV177" i="1"/>
  <c r="CS177" i="1"/>
  <c r="CR177" i="1"/>
  <c r="CQ177" i="1"/>
  <c r="CM177" i="1"/>
  <c r="CL177" i="1"/>
  <c r="CK177" i="1"/>
  <c r="CH177" i="1"/>
  <c r="CG177" i="1"/>
  <c r="CF177" i="1"/>
  <c r="CC177" i="1"/>
  <c r="CB177" i="1"/>
  <c r="BX177" i="1"/>
  <c r="BW177" i="1"/>
  <c r="BU177" i="1"/>
  <c r="BT177" i="1"/>
  <c r="BS177" i="1"/>
  <c r="BI177" i="1"/>
  <c r="BH177" i="1"/>
  <c r="BG177" i="1"/>
  <c r="BF177" i="1"/>
  <c r="BE177" i="1"/>
  <c r="BD177" i="1"/>
  <c r="BC177" i="1"/>
  <c r="BB177" i="1"/>
  <c r="BA177" i="1"/>
  <c r="AZ177" i="1"/>
  <c r="AY177" i="1"/>
  <c r="AX177" i="1"/>
  <c r="AW177" i="1"/>
  <c r="AV177" i="1"/>
  <c r="AU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CU172" i="1"/>
  <c r="CP172" i="1"/>
  <c r="CJ172" i="1"/>
  <c r="CE172" i="1"/>
  <c r="CA172" i="1"/>
  <c r="BY172" i="1"/>
  <c r="CU171" i="1"/>
  <c r="CP171" i="1"/>
  <c r="CJ171" i="1"/>
  <c r="CE171" i="1"/>
  <c r="CA171" i="1"/>
  <c r="BY171" i="1"/>
  <c r="CU170" i="1"/>
  <c r="CP170" i="1"/>
  <c r="CJ170" i="1"/>
  <c r="CE170" i="1"/>
  <c r="CA170" i="1"/>
  <c r="BY170" i="1"/>
  <c r="CU169" i="1"/>
  <c r="CP169" i="1"/>
  <c r="CJ169" i="1"/>
  <c r="CE169" i="1"/>
  <c r="CA169" i="1"/>
  <c r="BY169" i="1"/>
  <c r="CU168" i="1"/>
  <c r="CP168" i="1"/>
  <c r="CJ168" i="1"/>
  <c r="CE168" i="1"/>
  <c r="CA168" i="1"/>
  <c r="BY168" i="1"/>
  <c r="CU167" i="1"/>
  <c r="CP167" i="1"/>
  <c r="CJ167" i="1"/>
  <c r="CE167" i="1"/>
  <c r="CA167" i="1"/>
  <c r="BY167" i="1"/>
  <c r="CU166" i="1"/>
  <c r="CP166" i="1"/>
  <c r="CJ166" i="1"/>
  <c r="CE166" i="1"/>
  <c r="CA166" i="1"/>
  <c r="BY166" i="1"/>
  <c r="CU165" i="1"/>
  <c r="CP165" i="1"/>
  <c r="CJ165" i="1"/>
  <c r="CE165" i="1"/>
  <c r="CA165" i="1"/>
  <c r="BY165" i="1"/>
  <c r="BY91" i="1" s="1"/>
  <c r="CU164" i="1"/>
  <c r="CP164" i="1"/>
  <c r="CJ164" i="1"/>
  <c r="CE164" i="1"/>
  <c r="CA164" i="1"/>
  <c r="BY164" i="1"/>
  <c r="CU163" i="1"/>
  <c r="CP163" i="1"/>
  <c r="CJ163" i="1"/>
  <c r="CE163" i="1"/>
  <c r="CA163" i="1"/>
  <c r="BY163" i="1"/>
  <c r="CU162" i="1"/>
  <c r="CP162" i="1"/>
  <c r="CJ162" i="1"/>
  <c r="CE162" i="1"/>
  <c r="CA162" i="1"/>
  <c r="BY162" i="1"/>
  <c r="CU161" i="1"/>
  <c r="CP161" i="1"/>
  <c r="CJ161" i="1"/>
  <c r="CE161" i="1"/>
  <c r="CA161" i="1"/>
  <c r="BY161" i="1"/>
  <c r="CU160" i="1"/>
  <c r="CP160" i="1"/>
  <c r="CJ160" i="1"/>
  <c r="CE160" i="1"/>
  <c r="CA160" i="1"/>
  <c r="BY160" i="1"/>
  <c r="CU159" i="1"/>
  <c r="CP159" i="1"/>
  <c r="CJ159" i="1"/>
  <c r="CE159" i="1"/>
  <c r="CA159" i="1"/>
  <c r="BY159" i="1"/>
  <c r="CU158" i="1"/>
  <c r="CP158" i="1"/>
  <c r="CJ158" i="1"/>
  <c r="CE158" i="1"/>
  <c r="CA158" i="1"/>
  <c r="BY158" i="1"/>
  <c r="CU157" i="1"/>
  <c r="CP157" i="1"/>
  <c r="CJ157" i="1"/>
  <c r="CE157" i="1"/>
  <c r="CA157" i="1"/>
  <c r="BY157" i="1"/>
  <c r="CU156" i="1"/>
  <c r="CP156" i="1"/>
  <c r="CJ156" i="1"/>
  <c r="CE156" i="1"/>
  <c r="CA156" i="1"/>
  <c r="BY156" i="1"/>
  <c r="CU155" i="1"/>
  <c r="CP155" i="1"/>
  <c r="CJ155" i="1"/>
  <c r="CE155" i="1"/>
  <c r="CA155" i="1"/>
  <c r="BY155" i="1"/>
  <c r="CU154" i="1"/>
  <c r="CP154" i="1"/>
  <c r="CJ154" i="1"/>
  <c r="CE154" i="1"/>
  <c r="CA154" i="1"/>
  <c r="BY154" i="1"/>
  <c r="CU153" i="1"/>
  <c r="CP153" i="1"/>
  <c r="CJ153" i="1"/>
  <c r="CE153" i="1"/>
  <c r="CA153" i="1"/>
  <c r="BY153" i="1"/>
  <c r="CU152" i="1"/>
  <c r="CP152" i="1"/>
  <c r="CP181" i="1" s="1"/>
  <c r="CJ152" i="1"/>
  <c r="CE152" i="1"/>
  <c r="CA152" i="1"/>
  <c r="BY152" i="1"/>
  <c r="CU151" i="1"/>
  <c r="CP151" i="1"/>
  <c r="CJ151" i="1"/>
  <c r="CE151" i="1"/>
  <c r="CA151" i="1"/>
  <c r="BY151" i="1"/>
  <c r="CU150" i="1"/>
  <c r="CP150" i="1"/>
  <c r="CJ150" i="1"/>
  <c r="CE150" i="1"/>
  <c r="CA150" i="1"/>
  <c r="BY150" i="1"/>
  <c r="CU149" i="1"/>
  <c r="CP149" i="1"/>
  <c r="CJ149" i="1"/>
  <c r="CE149" i="1"/>
  <c r="CA149" i="1"/>
  <c r="BY149" i="1"/>
  <c r="CU148" i="1"/>
  <c r="CP148" i="1"/>
  <c r="CJ148" i="1"/>
  <c r="CE148" i="1"/>
  <c r="CA148" i="1"/>
  <c r="BY148" i="1"/>
  <c r="CU147" i="1"/>
  <c r="CP147" i="1"/>
  <c r="CJ147" i="1"/>
  <c r="CE147" i="1"/>
  <c r="CA147" i="1"/>
  <c r="BY147" i="1"/>
  <c r="CU146" i="1"/>
  <c r="CP146" i="1"/>
  <c r="CJ146" i="1"/>
  <c r="CE146" i="1"/>
  <c r="CA146" i="1"/>
  <c r="BY146" i="1"/>
  <c r="CU145" i="1"/>
  <c r="CP145" i="1"/>
  <c r="CJ145" i="1"/>
  <c r="CE145" i="1"/>
  <c r="CA145" i="1"/>
  <c r="BY145" i="1"/>
  <c r="CU144" i="1"/>
  <c r="CP144" i="1"/>
  <c r="CJ144" i="1"/>
  <c r="CE144" i="1"/>
  <c r="CA144" i="1"/>
  <c r="BY144" i="1"/>
  <c r="CU143" i="1"/>
  <c r="CP143" i="1"/>
  <c r="CJ143" i="1"/>
  <c r="CE143" i="1"/>
  <c r="CA143" i="1"/>
  <c r="BY143" i="1"/>
  <c r="BY90" i="1" s="1"/>
  <c r="CU142" i="1"/>
  <c r="CU180" i="1" s="1"/>
  <c r="CP142" i="1"/>
  <c r="CJ142" i="1"/>
  <c r="CE142" i="1"/>
  <c r="CA142" i="1"/>
  <c r="BY142" i="1"/>
  <c r="CU141" i="1"/>
  <c r="CP141" i="1"/>
  <c r="CJ141" i="1"/>
  <c r="CE141" i="1"/>
  <c r="CA141" i="1"/>
  <c r="BY141" i="1"/>
  <c r="CU140" i="1"/>
  <c r="CP140" i="1"/>
  <c r="CJ140" i="1"/>
  <c r="CE140" i="1"/>
  <c r="CA140" i="1"/>
  <c r="BY140" i="1"/>
  <c r="CU139" i="1"/>
  <c r="CP139" i="1"/>
  <c r="CJ139" i="1"/>
  <c r="CE139" i="1"/>
  <c r="CA139" i="1"/>
  <c r="BY139" i="1"/>
  <c r="CU138" i="1"/>
  <c r="CP138" i="1"/>
  <c r="CJ138" i="1"/>
  <c r="CE138" i="1"/>
  <c r="CA138" i="1"/>
  <c r="BY138" i="1"/>
  <c r="CU137" i="1"/>
  <c r="CP137" i="1"/>
  <c r="CJ137" i="1"/>
  <c r="CE137" i="1"/>
  <c r="CA137" i="1"/>
  <c r="BY137" i="1"/>
  <c r="CU136" i="1"/>
  <c r="CP136" i="1"/>
  <c r="CJ136" i="1"/>
  <c r="CE136" i="1"/>
  <c r="CA136" i="1"/>
  <c r="BY136" i="1"/>
  <c r="CU135" i="1"/>
  <c r="CP135" i="1"/>
  <c r="CJ135" i="1"/>
  <c r="CE135" i="1"/>
  <c r="CA135" i="1"/>
  <c r="BY135" i="1"/>
  <c r="CU134" i="1"/>
  <c r="CP134" i="1"/>
  <c r="CJ134" i="1"/>
  <c r="CE134" i="1"/>
  <c r="CA134" i="1"/>
  <c r="BY134" i="1"/>
  <c r="CU133" i="1"/>
  <c r="CP133" i="1"/>
  <c r="CJ133" i="1"/>
  <c r="CE133" i="1"/>
  <c r="CA133" i="1"/>
  <c r="BY133" i="1"/>
  <c r="CU132" i="1"/>
  <c r="CP132" i="1"/>
  <c r="CJ132" i="1"/>
  <c r="CE132" i="1"/>
  <c r="CA132" i="1"/>
  <c r="BY132" i="1"/>
  <c r="CU131" i="1"/>
  <c r="CP131" i="1"/>
  <c r="CJ131" i="1"/>
  <c r="CE131" i="1"/>
  <c r="CA131" i="1"/>
  <c r="BY131" i="1"/>
  <c r="CU130" i="1"/>
  <c r="CP130" i="1"/>
  <c r="CJ130" i="1"/>
  <c r="CE130" i="1"/>
  <c r="CA130" i="1"/>
  <c r="BY130" i="1"/>
  <c r="CU129" i="1"/>
  <c r="CP129" i="1"/>
  <c r="CJ129" i="1"/>
  <c r="CE129" i="1"/>
  <c r="CA129" i="1"/>
  <c r="BY129" i="1"/>
  <c r="BY128" i="1"/>
  <c r="E127" i="1"/>
  <c r="CU125" i="1"/>
  <c r="CP125" i="1"/>
  <c r="CJ125" i="1"/>
  <c r="CE125" i="1"/>
  <c r="CA125" i="1"/>
  <c r="BY125" i="1"/>
  <c r="CU124" i="1"/>
  <c r="CP124" i="1"/>
  <c r="CJ124" i="1"/>
  <c r="CE124" i="1"/>
  <c r="CA124" i="1"/>
  <c r="BY124" i="1"/>
  <c r="CU123" i="1"/>
  <c r="CP123" i="1"/>
  <c r="CJ123" i="1"/>
  <c r="CE123" i="1"/>
  <c r="CA123" i="1"/>
  <c r="BY123" i="1"/>
  <c r="CW122" i="1"/>
  <c r="CV122" i="1"/>
  <c r="CU122" i="1" s="1"/>
  <c r="CS122" i="1"/>
  <c r="CR122" i="1"/>
  <c r="CQ122" i="1"/>
  <c r="CP122" i="1" s="1"/>
  <c r="CM122" i="1"/>
  <c r="CL122" i="1"/>
  <c r="CK122" i="1"/>
  <c r="CH122" i="1"/>
  <c r="CG122" i="1"/>
  <c r="CF122" i="1"/>
  <c r="CA122" i="1"/>
  <c r="BY122" i="1"/>
  <c r="BU122" i="1"/>
  <c r="BT122" i="1"/>
  <c r="BX115" i="1"/>
  <c r="BW115" i="1"/>
  <c r="BU115" i="1"/>
  <c r="BT115" i="1"/>
  <c r="BS115" i="1"/>
  <c r="AW115" i="1"/>
  <c r="AV115" i="1"/>
  <c r="AU115" i="1"/>
  <c r="AT115" i="1"/>
  <c r="AS115" i="1"/>
  <c r="AS183" i="1" s="1"/>
  <c r="AR115" i="1"/>
  <c r="AQ115" i="1"/>
  <c r="AQ183" i="1" s="1"/>
  <c r="AP115" i="1"/>
  <c r="AO115" i="1"/>
  <c r="AO183" i="1" s="1"/>
  <c r="AN115" i="1"/>
  <c r="AM115" i="1"/>
  <c r="AL115" i="1"/>
  <c r="AK115" i="1"/>
  <c r="AJ115" i="1"/>
  <c r="AI115" i="1"/>
  <c r="AH115" i="1"/>
  <c r="AG115" i="1"/>
  <c r="AF115" i="1"/>
  <c r="AE115" i="1"/>
  <c r="AE183" i="1" s="1"/>
  <c r="AD115" i="1"/>
  <c r="AC115" i="1"/>
  <c r="AC183" i="1" s="1"/>
  <c r="AB115" i="1"/>
  <c r="AA115" i="1"/>
  <c r="Z115" i="1"/>
  <c r="Y115" i="1"/>
  <c r="X115" i="1"/>
  <c r="W115" i="1"/>
  <c r="V115" i="1"/>
  <c r="U115" i="1"/>
  <c r="T115" i="1"/>
  <c r="S115" i="1"/>
  <c r="S183" i="1" s="1"/>
  <c r="R115" i="1"/>
  <c r="Q115" i="1"/>
  <c r="Q183" i="1" s="1"/>
  <c r="P115" i="1"/>
  <c r="O115" i="1"/>
  <c r="N115" i="1"/>
  <c r="M115" i="1"/>
  <c r="L115" i="1"/>
  <c r="K115" i="1"/>
  <c r="J115" i="1"/>
  <c r="I115" i="1"/>
  <c r="H115" i="1"/>
  <c r="G115" i="1"/>
  <c r="G183" i="1" s="1"/>
  <c r="F115" i="1"/>
  <c r="E115" i="1"/>
  <c r="E183" i="1" s="1"/>
  <c r="CU114" i="1"/>
  <c r="CP114" i="1"/>
  <c r="CJ114" i="1"/>
  <c r="CE114" i="1"/>
  <c r="CA114" i="1"/>
  <c r="BY114" i="1"/>
  <c r="BX113" i="1"/>
  <c r="BW113" i="1"/>
  <c r="BU113" i="1"/>
  <c r="BT113" i="1"/>
  <c r="BS113" i="1"/>
  <c r="AX113" i="1"/>
  <c r="AX70" i="1" s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CU112" i="1"/>
  <c r="CP112" i="1"/>
  <c r="CJ112" i="1"/>
  <c r="CE112" i="1"/>
  <c r="CA112" i="1"/>
  <c r="BY112" i="1"/>
  <c r="CW111" i="1"/>
  <c r="CW70" i="1" s="1"/>
  <c r="CV111" i="1"/>
  <c r="CV70" i="1" s="1"/>
  <c r="CS111" i="1"/>
  <c r="CS70" i="1" s="1"/>
  <c r="CR111" i="1"/>
  <c r="CR70" i="1" s="1"/>
  <c r="CQ111" i="1"/>
  <c r="CQ70" i="1" s="1"/>
  <c r="CM111" i="1"/>
  <c r="CM70" i="1" s="1"/>
  <c r="CL111" i="1"/>
  <c r="CL70" i="1" s="1"/>
  <c r="CK111" i="1"/>
  <c r="CK70" i="1" s="1"/>
  <c r="CK68" i="1" s="1"/>
  <c r="CK173" i="1" s="1"/>
  <c r="CH111" i="1"/>
  <c r="CH70" i="1" s="1"/>
  <c r="CG111" i="1"/>
  <c r="CG70" i="1" s="1"/>
  <c r="CF111" i="1"/>
  <c r="CF70" i="1" s="1"/>
  <c r="CC111" i="1"/>
  <c r="CC70" i="1" s="1"/>
  <c r="CB111" i="1"/>
  <c r="CB70" i="1" s="1"/>
  <c r="BX111" i="1"/>
  <c r="BW111" i="1"/>
  <c r="BU111" i="1"/>
  <c r="BT111" i="1"/>
  <c r="BS111" i="1"/>
  <c r="AU111" i="1"/>
  <c r="AU179" i="1" s="1"/>
  <c r="AT111" i="1"/>
  <c r="AS111" i="1"/>
  <c r="AR111" i="1"/>
  <c r="AQ111" i="1"/>
  <c r="AP111" i="1"/>
  <c r="AO111" i="1"/>
  <c r="AN111" i="1"/>
  <c r="AM111" i="1"/>
  <c r="AL111" i="1"/>
  <c r="AK111" i="1"/>
  <c r="AJ111" i="1"/>
  <c r="AJ179" i="1" s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L179" i="1" s="1"/>
  <c r="K111" i="1"/>
  <c r="K179" i="1" s="1"/>
  <c r="J111" i="1"/>
  <c r="I111" i="1"/>
  <c r="H111" i="1"/>
  <c r="G111" i="1"/>
  <c r="F111" i="1"/>
  <c r="E111" i="1"/>
  <c r="CU110" i="1"/>
  <c r="CP110" i="1"/>
  <c r="CJ110" i="1"/>
  <c r="CE110" i="1"/>
  <c r="CA110" i="1"/>
  <c r="BY110" i="1"/>
  <c r="CU109" i="1"/>
  <c r="CP109" i="1"/>
  <c r="CJ109" i="1"/>
  <c r="CE109" i="1"/>
  <c r="CA109" i="1"/>
  <c r="BY109" i="1"/>
  <c r="CU108" i="1"/>
  <c r="CP108" i="1"/>
  <c r="CJ108" i="1"/>
  <c r="CE108" i="1"/>
  <c r="CA108" i="1"/>
  <c r="BY108" i="1"/>
  <c r="CU107" i="1"/>
  <c r="CP107" i="1"/>
  <c r="CJ107" i="1"/>
  <c r="CE107" i="1"/>
  <c r="CA107" i="1"/>
  <c r="BY107" i="1"/>
  <c r="CU106" i="1"/>
  <c r="CP106" i="1"/>
  <c r="CJ106" i="1"/>
  <c r="CE106" i="1"/>
  <c r="CA106" i="1"/>
  <c r="BY106" i="1"/>
  <c r="CU105" i="1"/>
  <c r="CP105" i="1"/>
  <c r="CJ105" i="1"/>
  <c r="CE105" i="1"/>
  <c r="CA105" i="1"/>
  <c r="BY105" i="1"/>
  <c r="CU104" i="1"/>
  <c r="CP104" i="1"/>
  <c r="CJ104" i="1"/>
  <c r="CE104" i="1"/>
  <c r="CA104" i="1"/>
  <c r="BY104" i="1"/>
  <c r="CU103" i="1"/>
  <c r="CP103" i="1"/>
  <c r="CJ103" i="1"/>
  <c r="CE103" i="1"/>
  <c r="CA103" i="1"/>
  <c r="BY103" i="1"/>
  <c r="CU102" i="1"/>
  <c r="CP102" i="1"/>
  <c r="CJ102" i="1"/>
  <c r="CE102" i="1"/>
  <c r="CA102" i="1"/>
  <c r="BY102" i="1"/>
  <c r="CU101" i="1"/>
  <c r="CP101" i="1"/>
  <c r="CJ101" i="1"/>
  <c r="CE101" i="1"/>
  <c r="CA101" i="1"/>
  <c r="BY101" i="1"/>
  <c r="CU100" i="1"/>
  <c r="CP100" i="1"/>
  <c r="CJ100" i="1"/>
  <c r="CE100" i="1"/>
  <c r="CA100" i="1"/>
  <c r="BY100" i="1"/>
  <c r="CU99" i="1"/>
  <c r="CP99" i="1"/>
  <c r="CJ99" i="1"/>
  <c r="CE99" i="1"/>
  <c r="CA99" i="1"/>
  <c r="BY99" i="1"/>
  <c r="CU98" i="1"/>
  <c r="CP98" i="1"/>
  <c r="CJ98" i="1"/>
  <c r="CE98" i="1"/>
  <c r="CA98" i="1"/>
  <c r="BY98" i="1"/>
  <c r="CU97" i="1"/>
  <c r="CP97" i="1"/>
  <c r="CJ97" i="1"/>
  <c r="CE97" i="1"/>
  <c r="CA97" i="1"/>
  <c r="BY97" i="1"/>
  <c r="CU96" i="1"/>
  <c r="CP96" i="1"/>
  <c r="CJ96" i="1"/>
  <c r="CE96" i="1"/>
  <c r="CA96" i="1"/>
  <c r="BY96" i="1"/>
  <c r="CU95" i="1"/>
  <c r="CP95" i="1"/>
  <c r="CJ95" i="1"/>
  <c r="CE95" i="1"/>
  <c r="CA95" i="1"/>
  <c r="BY95" i="1"/>
  <c r="CU94" i="1"/>
  <c r="CP94" i="1"/>
  <c r="CJ94" i="1"/>
  <c r="CE94" i="1"/>
  <c r="CA94" i="1"/>
  <c r="BY94" i="1"/>
  <c r="BX92" i="1"/>
  <c r="BW92" i="1"/>
  <c r="BU92" i="1"/>
  <c r="BT92" i="1"/>
  <c r="BS92" i="1"/>
  <c r="AX92" i="1"/>
  <c r="AW92" i="1"/>
  <c r="AV92" i="1"/>
  <c r="AU92" i="1"/>
  <c r="AT92" i="1"/>
  <c r="AT179" i="1" s="1"/>
  <c r="AS92" i="1"/>
  <c r="AS179" i="1" s="1"/>
  <c r="AR92" i="1"/>
  <c r="AQ92" i="1"/>
  <c r="AQ179" i="1" s="1"/>
  <c r="AP92" i="1"/>
  <c r="AO92" i="1"/>
  <c r="AN92" i="1"/>
  <c r="AM92" i="1"/>
  <c r="AL92" i="1"/>
  <c r="AK92" i="1"/>
  <c r="AJ92" i="1"/>
  <c r="AI92" i="1"/>
  <c r="AH92" i="1"/>
  <c r="AG92" i="1"/>
  <c r="AG179" i="1" s="1"/>
  <c r="AF92" i="1"/>
  <c r="AE92" i="1"/>
  <c r="AE179" i="1" s="1"/>
  <c r="AD92" i="1"/>
  <c r="AC92" i="1"/>
  <c r="AB92" i="1"/>
  <c r="AA92" i="1"/>
  <c r="Z92" i="1"/>
  <c r="Y92" i="1"/>
  <c r="X92" i="1"/>
  <c r="W92" i="1"/>
  <c r="V92" i="1"/>
  <c r="V179" i="1" s="1"/>
  <c r="U92" i="1"/>
  <c r="U179" i="1" s="1"/>
  <c r="T92" i="1"/>
  <c r="S92" i="1"/>
  <c r="S179" i="1" s="1"/>
  <c r="R92" i="1"/>
  <c r="Q92" i="1"/>
  <c r="P92" i="1"/>
  <c r="O92" i="1"/>
  <c r="N92" i="1"/>
  <c r="M92" i="1"/>
  <c r="L92" i="1"/>
  <c r="K92" i="1"/>
  <c r="J92" i="1"/>
  <c r="J179" i="1" s="1"/>
  <c r="I92" i="1"/>
  <c r="I179" i="1" s="1"/>
  <c r="H92" i="1"/>
  <c r="G92" i="1"/>
  <c r="G179" i="1" s="1"/>
  <c r="F92" i="1"/>
  <c r="E92" i="1"/>
  <c r="BX91" i="1"/>
  <c r="BW91" i="1"/>
  <c r="BU91" i="1"/>
  <c r="BT91" i="1"/>
  <c r="BS91" i="1"/>
  <c r="AW91" i="1"/>
  <c r="AW182" i="1" s="1"/>
  <c r="AV91" i="1"/>
  <c r="AV182" i="1" s="1"/>
  <c r="AU91" i="1"/>
  <c r="AT91" i="1"/>
  <c r="AS91" i="1"/>
  <c r="AR91" i="1"/>
  <c r="AQ91" i="1"/>
  <c r="AP91" i="1"/>
  <c r="AO91" i="1"/>
  <c r="AN91" i="1"/>
  <c r="AM91" i="1"/>
  <c r="AL91" i="1"/>
  <c r="AK91" i="1"/>
  <c r="AK182" i="1" s="1"/>
  <c r="AJ91" i="1"/>
  <c r="AI91" i="1"/>
  <c r="AH91" i="1"/>
  <c r="AG91" i="1"/>
  <c r="AF91" i="1"/>
  <c r="AE91" i="1"/>
  <c r="AD91" i="1"/>
  <c r="AC91" i="1"/>
  <c r="AB91" i="1"/>
  <c r="AA91" i="1"/>
  <c r="Z91" i="1"/>
  <c r="Y91" i="1"/>
  <c r="Y182" i="1" s="1"/>
  <c r="X91" i="1"/>
  <c r="W91" i="1"/>
  <c r="V91" i="1"/>
  <c r="U91" i="1"/>
  <c r="T91" i="1"/>
  <c r="S91" i="1"/>
  <c r="R91" i="1"/>
  <c r="Q91" i="1"/>
  <c r="P91" i="1"/>
  <c r="O91" i="1"/>
  <c r="N91" i="1"/>
  <c r="M91" i="1"/>
  <c r="M182" i="1" s="1"/>
  <c r="L91" i="1"/>
  <c r="L182" i="1" s="1"/>
  <c r="K91" i="1"/>
  <c r="K182" i="1" s="1"/>
  <c r="J91" i="1"/>
  <c r="I91" i="1"/>
  <c r="H91" i="1"/>
  <c r="G91" i="1"/>
  <c r="F91" i="1"/>
  <c r="E91" i="1"/>
  <c r="BX90" i="1"/>
  <c r="BW90" i="1"/>
  <c r="BU90" i="1"/>
  <c r="BT90" i="1"/>
  <c r="BS90" i="1"/>
  <c r="AW90" i="1"/>
  <c r="AW180" i="1" s="1"/>
  <c r="AV90" i="1"/>
  <c r="AV180" i="1" s="1"/>
  <c r="AU90" i="1"/>
  <c r="AU180" i="1" s="1"/>
  <c r="AT90" i="1"/>
  <c r="AT180" i="1" s="1"/>
  <c r="AS90" i="1"/>
  <c r="AS180" i="1" s="1"/>
  <c r="AR90" i="1"/>
  <c r="AR180" i="1" s="1"/>
  <c r="AQ90" i="1"/>
  <c r="AQ180" i="1" s="1"/>
  <c r="AP90" i="1"/>
  <c r="AP180" i="1" s="1"/>
  <c r="AO90" i="1"/>
  <c r="AO180" i="1" s="1"/>
  <c r="AN90" i="1"/>
  <c r="AN180" i="1" s="1"/>
  <c r="AM90" i="1"/>
  <c r="AM180" i="1" s="1"/>
  <c r="AL90" i="1"/>
  <c r="AL180" i="1" s="1"/>
  <c r="AK90" i="1"/>
  <c r="AK180" i="1" s="1"/>
  <c r="AJ90" i="1"/>
  <c r="AJ180" i="1" s="1"/>
  <c r="AI90" i="1"/>
  <c r="AI180" i="1" s="1"/>
  <c r="AH90" i="1"/>
  <c r="AH180" i="1" s="1"/>
  <c r="AG90" i="1"/>
  <c r="AG180" i="1" s="1"/>
  <c r="AF90" i="1"/>
  <c r="AF180" i="1" s="1"/>
  <c r="AE90" i="1"/>
  <c r="AE180" i="1" s="1"/>
  <c r="AD90" i="1"/>
  <c r="AC90" i="1"/>
  <c r="AB90" i="1"/>
  <c r="AB180" i="1" s="1"/>
  <c r="AA90" i="1"/>
  <c r="AA180" i="1" s="1"/>
  <c r="Z90" i="1"/>
  <c r="Z180" i="1" s="1"/>
  <c r="Y90" i="1"/>
  <c r="Y180" i="1" s="1"/>
  <c r="X90" i="1"/>
  <c r="X180" i="1" s="1"/>
  <c r="W90" i="1"/>
  <c r="W180" i="1" s="1"/>
  <c r="V90" i="1"/>
  <c r="V180" i="1" s="1"/>
  <c r="U90" i="1"/>
  <c r="U180" i="1" s="1"/>
  <c r="T90" i="1"/>
  <c r="T180" i="1" s="1"/>
  <c r="S90" i="1"/>
  <c r="S180" i="1" s="1"/>
  <c r="R90" i="1"/>
  <c r="Q90" i="1"/>
  <c r="Q180" i="1" s="1"/>
  <c r="P90" i="1"/>
  <c r="P180" i="1" s="1"/>
  <c r="O90" i="1"/>
  <c r="O180" i="1" s="1"/>
  <c r="N90" i="1"/>
  <c r="N180" i="1" s="1"/>
  <c r="M90" i="1"/>
  <c r="M180" i="1" s="1"/>
  <c r="L90" i="1"/>
  <c r="L180" i="1" s="1"/>
  <c r="K90" i="1"/>
  <c r="K180" i="1" s="1"/>
  <c r="J90" i="1"/>
  <c r="J180" i="1" s="1"/>
  <c r="I90" i="1"/>
  <c r="I180" i="1" s="1"/>
  <c r="H90" i="1"/>
  <c r="H180" i="1" s="1"/>
  <c r="G90" i="1"/>
  <c r="G180" i="1" s="1"/>
  <c r="F90" i="1"/>
  <c r="F180" i="1" s="1"/>
  <c r="E90" i="1"/>
  <c r="E180" i="1" s="1"/>
  <c r="BX89" i="1"/>
  <c r="BW89" i="1"/>
  <c r="BU89" i="1"/>
  <c r="BT89" i="1"/>
  <c r="BS89" i="1"/>
  <c r="AW89" i="1"/>
  <c r="AW181" i="1" s="1"/>
  <c r="AV89" i="1"/>
  <c r="AV181" i="1" s="1"/>
  <c r="AU89" i="1"/>
  <c r="AU181" i="1" s="1"/>
  <c r="AT89" i="1"/>
  <c r="AT181" i="1" s="1"/>
  <c r="AS89" i="1"/>
  <c r="AS181" i="1" s="1"/>
  <c r="AR89" i="1"/>
  <c r="AR181" i="1" s="1"/>
  <c r="AQ89" i="1"/>
  <c r="AQ181" i="1" s="1"/>
  <c r="AP89" i="1"/>
  <c r="AP181" i="1" s="1"/>
  <c r="AO89" i="1"/>
  <c r="AO181" i="1" s="1"/>
  <c r="AN89" i="1"/>
  <c r="AN181" i="1" s="1"/>
  <c r="AM89" i="1"/>
  <c r="AM181" i="1" s="1"/>
  <c r="AL89" i="1"/>
  <c r="AL181" i="1" s="1"/>
  <c r="AK89" i="1"/>
  <c r="AK181" i="1" s="1"/>
  <c r="AJ89" i="1"/>
  <c r="AJ181" i="1" s="1"/>
  <c r="AI89" i="1"/>
  <c r="AI181" i="1" s="1"/>
  <c r="AH89" i="1"/>
  <c r="AH181" i="1" s="1"/>
  <c r="AG89" i="1"/>
  <c r="AG181" i="1" s="1"/>
  <c r="AF89" i="1"/>
  <c r="AF181" i="1" s="1"/>
  <c r="AE89" i="1"/>
  <c r="AE181" i="1" s="1"/>
  <c r="AD89" i="1"/>
  <c r="AD181" i="1" s="1"/>
  <c r="AC89" i="1"/>
  <c r="AC181" i="1" s="1"/>
  <c r="AB89" i="1"/>
  <c r="AB181" i="1" s="1"/>
  <c r="AA89" i="1"/>
  <c r="AA181" i="1" s="1"/>
  <c r="Z89" i="1"/>
  <c r="Z181" i="1" s="1"/>
  <c r="Y89" i="1"/>
  <c r="Y181" i="1" s="1"/>
  <c r="X89" i="1"/>
  <c r="X181" i="1" s="1"/>
  <c r="W89" i="1"/>
  <c r="W181" i="1" s="1"/>
  <c r="V89" i="1"/>
  <c r="V181" i="1" s="1"/>
  <c r="U89" i="1"/>
  <c r="T89" i="1"/>
  <c r="T181" i="1" s="1"/>
  <c r="S89" i="1"/>
  <c r="R89" i="1"/>
  <c r="R181" i="1" s="1"/>
  <c r="Q89" i="1"/>
  <c r="Q181" i="1" s="1"/>
  <c r="P89" i="1"/>
  <c r="P181" i="1" s="1"/>
  <c r="O89" i="1"/>
  <c r="N89" i="1"/>
  <c r="M89" i="1"/>
  <c r="M181" i="1" s="1"/>
  <c r="L89" i="1"/>
  <c r="L181" i="1" s="1"/>
  <c r="K89" i="1"/>
  <c r="K181" i="1" s="1"/>
  <c r="J89" i="1"/>
  <c r="J181" i="1" s="1"/>
  <c r="I89" i="1"/>
  <c r="H89" i="1"/>
  <c r="G89" i="1"/>
  <c r="G181" i="1" s="1"/>
  <c r="F89" i="1"/>
  <c r="F181" i="1" s="1"/>
  <c r="E89" i="1"/>
  <c r="E181" i="1" s="1"/>
  <c r="CU88" i="1"/>
  <c r="CP88" i="1"/>
  <c r="CJ88" i="1"/>
  <c r="CE88" i="1"/>
  <c r="CA88" i="1"/>
  <c r="BY88" i="1"/>
  <c r="CU87" i="1"/>
  <c r="CP87" i="1"/>
  <c r="CJ87" i="1"/>
  <c r="CE87" i="1"/>
  <c r="CA87" i="1"/>
  <c r="BY87" i="1"/>
  <c r="CU86" i="1"/>
  <c r="CP86" i="1"/>
  <c r="CJ86" i="1"/>
  <c r="CE86" i="1"/>
  <c r="CA86" i="1"/>
  <c r="BY86" i="1"/>
  <c r="CU85" i="1"/>
  <c r="CP85" i="1"/>
  <c r="CJ85" i="1"/>
  <c r="CE85" i="1"/>
  <c r="CA85" i="1"/>
  <c r="BY85" i="1"/>
  <c r="CU84" i="1"/>
  <c r="CU177" i="1" s="1"/>
  <c r="CP84" i="1"/>
  <c r="CJ84" i="1"/>
  <c r="CJ177" i="1" s="1"/>
  <c r="CE84" i="1"/>
  <c r="CE177" i="1" s="1"/>
  <c r="CA84" i="1"/>
  <c r="BY84" i="1"/>
  <c r="BA83" i="1"/>
  <c r="AZ83" i="1"/>
  <c r="AZ69" i="1" s="1"/>
  <c r="AY83" i="1"/>
  <c r="AY69" i="1" s="1"/>
  <c r="AX83" i="1"/>
  <c r="AX183" i="1" s="1"/>
  <c r="AW83" i="1"/>
  <c r="AV83" i="1"/>
  <c r="AV183" i="1" s="1"/>
  <c r="AU83" i="1"/>
  <c r="AU183" i="1" s="1"/>
  <c r="AT83" i="1"/>
  <c r="AS83" i="1"/>
  <c r="AR83" i="1"/>
  <c r="AQ83" i="1"/>
  <c r="AP83" i="1"/>
  <c r="AO83" i="1"/>
  <c r="AN83" i="1"/>
  <c r="AM83" i="1"/>
  <c r="AL83" i="1"/>
  <c r="AK83" i="1"/>
  <c r="AJ83" i="1"/>
  <c r="AJ183" i="1" s="1"/>
  <c r="AI83" i="1"/>
  <c r="AI183" i="1" s="1"/>
  <c r="AH83" i="1"/>
  <c r="AG83" i="1"/>
  <c r="AF83" i="1"/>
  <c r="AE83" i="1"/>
  <c r="AD83" i="1"/>
  <c r="AC83" i="1"/>
  <c r="AB83" i="1"/>
  <c r="AA83" i="1"/>
  <c r="Z83" i="1"/>
  <c r="Z183" i="1" s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K183" i="1" s="1"/>
  <c r="J83" i="1"/>
  <c r="I83" i="1"/>
  <c r="H83" i="1"/>
  <c r="G83" i="1"/>
  <c r="F83" i="1"/>
  <c r="E83" i="1"/>
  <c r="CU82" i="1"/>
  <c r="CP82" i="1"/>
  <c r="CJ82" i="1"/>
  <c r="CE82" i="1"/>
  <c r="CA82" i="1"/>
  <c r="BY82" i="1"/>
  <c r="CU81" i="1"/>
  <c r="CP81" i="1"/>
  <c r="CJ81" i="1"/>
  <c r="CE81" i="1"/>
  <c r="CA81" i="1"/>
  <c r="BW81" i="1"/>
  <c r="BY81" i="1" s="1"/>
  <c r="AW81" i="1"/>
  <c r="AV81" i="1"/>
  <c r="AU81" i="1"/>
  <c r="AU182" i="1" s="1"/>
  <c r="AT81" i="1"/>
  <c r="AS81" i="1"/>
  <c r="AS182" i="1" s="1"/>
  <c r="AR81" i="1"/>
  <c r="AQ81" i="1"/>
  <c r="AQ182" i="1" s="1"/>
  <c r="AP81" i="1"/>
  <c r="AO81" i="1"/>
  <c r="AO182" i="1" s="1"/>
  <c r="AN81" i="1"/>
  <c r="AM81" i="1"/>
  <c r="AL81" i="1"/>
  <c r="AK81" i="1"/>
  <c r="AJ81" i="1"/>
  <c r="AI81" i="1"/>
  <c r="AH81" i="1"/>
  <c r="AG81" i="1"/>
  <c r="AG182" i="1" s="1"/>
  <c r="AF81" i="1"/>
  <c r="AE81" i="1"/>
  <c r="AD81" i="1"/>
  <c r="AC81" i="1"/>
  <c r="AB81" i="1"/>
  <c r="AA81" i="1"/>
  <c r="Z81" i="1"/>
  <c r="Y81" i="1"/>
  <c r="X81" i="1"/>
  <c r="W81" i="1"/>
  <c r="V81" i="1"/>
  <c r="U81" i="1"/>
  <c r="U182" i="1" s="1"/>
  <c r="T81" i="1"/>
  <c r="S81" i="1"/>
  <c r="R81" i="1"/>
  <c r="Q81" i="1"/>
  <c r="Q182" i="1" s="1"/>
  <c r="P81" i="1"/>
  <c r="O81" i="1"/>
  <c r="N81" i="1"/>
  <c r="M81" i="1"/>
  <c r="L81" i="1"/>
  <c r="K81" i="1"/>
  <c r="J81" i="1"/>
  <c r="J182" i="1" s="1"/>
  <c r="I81" i="1"/>
  <c r="I182" i="1" s="1"/>
  <c r="H81" i="1"/>
  <c r="G81" i="1"/>
  <c r="F81" i="1"/>
  <c r="E81" i="1"/>
  <c r="E182" i="1" s="1"/>
  <c r="CU80" i="1"/>
  <c r="CP80" i="1"/>
  <c r="CJ80" i="1"/>
  <c r="CE80" i="1"/>
  <c r="CA80" i="1"/>
  <c r="BY80" i="1"/>
  <c r="CU79" i="1"/>
  <c r="CP79" i="1"/>
  <c r="CJ79" i="1"/>
  <c r="CE79" i="1"/>
  <c r="CA79" i="1"/>
  <c r="BY79" i="1"/>
  <c r="CU78" i="1"/>
  <c r="CP78" i="1"/>
  <c r="CJ78" i="1"/>
  <c r="CE78" i="1"/>
  <c r="CA78" i="1"/>
  <c r="BY78" i="1"/>
  <c r="CU77" i="1"/>
  <c r="CP77" i="1"/>
  <c r="CJ77" i="1"/>
  <c r="CE77" i="1"/>
  <c r="CA77" i="1"/>
  <c r="BY77" i="1"/>
  <c r="CU76" i="1"/>
  <c r="CP76" i="1"/>
  <c r="CJ76" i="1"/>
  <c r="CE76" i="1"/>
  <c r="CA76" i="1"/>
  <c r="BY76" i="1"/>
  <c r="CW75" i="1"/>
  <c r="CW178" i="1" s="1"/>
  <c r="CV75" i="1"/>
  <c r="CU75" i="1" s="1"/>
  <c r="CS75" i="1"/>
  <c r="CS178" i="1" s="1"/>
  <c r="CS184" i="1" s="1"/>
  <c r="CS185" i="1" s="1"/>
  <c r="CR75" i="1"/>
  <c r="CR178" i="1" s="1"/>
  <c r="CQ75" i="1"/>
  <c r="CQ178" i="1" s="1"/>
  <c r="CM75" i="1"/>
  <c r="CM178" i="1" s="1"/>
  <c r="CL75" i="1"/>
  <c r="CL178" i="1" s="1"/>
  <c r="CK75" i="1"/>
  <c r="CK178" i="1" s="1"/>
  <c r="CH75" i="1"/>
  <c r="CH178" i="1" s="1"/>
  <c r="CG75" i="1"/>
  <c r="CG178" i="1" s="1"/>
  <c r="CF75" i="1"/>
  <c r="CF178" i="1" s="1"/>
  <c r="CE75" i="1"/>
  <c r="CA75" i="1"/>
  <c r="BY75" i="1"/>
  <c r="BU75" i="1"/>
  <c r="BU178" i="1" s="1"/>
  <c r="BT75" i="1"/>
  <c r="BP75" i="1"/>
  <c r="BO75" i="1"/>
  <c r="BN75" i="1"/>
  <c r="BM75" i="1"/>
  <c r="BL75" i="1"/>
  <c r="BK75" i="1"/>
  <c r="BJ75" i="1"/>
  <c r="BI75" i="1"/>
  <c r="BI178" i="1" s="1"/>
  <c r="BH75" i="1"/>
  <c r="BH178" i="1" s="1"/>
  <c r="BG75" i="1"/>
  <c r="BG178" i="1" s="1"/>
  <c r="BG184" i="1" s="1"/>
  <c r="BG185" i="1" s="1"/>
  <c r="BF75" i="1"/>
  <c r="BF178" i="1" s="1"/>
  <c r="BF184" i="1" s="1"/>
  <c r="BF185" i="1" s="1"/>
  <c r="BE75" i="1"/>
  <c r="BE178" i="1" s="1"/>
  <c r="BD75" i="1"/>
  <c r="BD178" i="1" s="1"/>
  <c r="BC75" i="1"/>
  <c r="BC178" i="1" s="1"/>
  <c r="BB75" i="1"/>
  <c r="BB178" i="1" s="1"/>
  <c r="BA75" i="1"/>
  <c r="AZ75" i="1"/>
  <c r="AZ178" i="1" s="1"/>
  <c r="AY75" i="1"/>
  <c r="AX75" i="1"/>
  <c r="AX178" i="1" s="1"/>
  <c r="AW75" i="1"/>
  <c r="AW178" i="1" s="1"/>
  <c r="AV75" i="1"/>
  <c r="AV178" i="1" s="1"/>
  <c r="AU75" i="1"/>
  <c r="AU178" i="1" s="1"/>
  <c r="AT75" i="1"/>
  <c r="AT178" i="1" s="1"/>
  <c r="AS75" i="1"/>
  <c r="AS178" i="1" s="1"/>
  <c r="AR75" i="1"/>
  <c r="AR178" i="1" s="1"/>
  <c r="AQ75" i="1"/>
  <c r="AQ178" i="1" s="1"/>
  <c r="AP75" i="1"/>
  <c r="AP178" i="1" s="1"/>
  <c r="AO75" i="1"/>
  <c r="AO178" i="1" s="1"/>
  <c r="AN75" i="1"/>
  <c r="AN178" i="1" s="1"/>
  <c r="AM75" i="1"/>
  <c r="AM178" i="1" s="1"/>
  <c r="AL75" i="1"/>
  <c r="AL178" i="1" s="1"/>
  <c r="AK75" i="1"/>
  <c r="AK178" i="1" s="1"/>
  <c r="AJ75" i="1"/>
  <c r="AJ178" i="1" s="1"/>
  <c r="AI75" i="1"/>
  <c r="AI178" i="1" s="1"/>
  <c r="AH75" i="1"/>
  <c r="AH178" i="1" s="1"/>
  <c r="AF75" i="1"/>
  <c r="AF178" i="1" s="1"/>
  <c r="AE75" i="1"/>
  <c r="AE178" i="1" s="1"/>
  <c r="AD75" i="1"/>
  <c r="AD178" i="1" s="1"/>
  <c r="AC75" i="1"/>
  <c r="AC178" i="1" s="1"/>
  <c r="AB75" i="1"/>
  <c r="AB178" i="1" s="1"/>
  <c r="AA75" i="1"/>
  <c r="AA178" i="1" s="1"/>
  <c r="Z75" i="1"/>
  <c r="Z178" i="1" s="1"/>
  <c r="Y75" i="1"/>
  <c r="X75" i="1"/>
  <c r="X178" i="1" s="1"/>
  <c r="W75" i="1"/>
  <c r="W178" i="1" s="1"/>
  <c r="V75" i="1"/>
  <c r="V178" i="1" s="1"/>
  <c r="U75" i="1"/>
  <c r="U178" i="1" s="1"/>
  <c r="T75" i="1"/>
  <c r="T178" i="1" s="1"/>
  <c r="S75" i="1"/>
  <c r="S178" i="1" s="1"/>
  <c r="R75" i="1"/>
  <c r="R178" i="1" s="1"/>
  <c r="Q75" i="1"/>
  <c r="Q178" i="1" s="1"/>
  <c r="P75" i="1"/>
  <c r="P178" i="1" s="1"/>
  <c r="O75" i="1"/>
  <c r="O178" i="1" s="1"/>
  <c r="N75" i="1"/>
  <c r="N178" i="1" s="1"/>
  <c r="M75" i="1"/>
  <c r="M178" i="1" s="1"/>
  <c r="L75" i="1"/>
  <c r="L178" i="1" s="1"/>
  <c r="K75" i="1"/>
  <c r="K178" i="1" s="1"/>
  <c r="J75" i="1"/>
  <c r="J178" i="1" s="1"/>
  <c r="I75" i="1"/>
  <c r="I178" i="1" s="1"/>
  <c r="H75" i="1"/>
  <c r="H178" i="1" s="1"/>
  <c r="G75" i="1"/>
  <c r="G178" i="1" s="1"/>
  <c r="F75" i="1"/>
  <c r="F178" i="1" s="1"/>
  <c r="E75" i="1"/>
  <c r="E178" i="1" s="1"/>
  <c r="P71" i="1"/>
  <c r="O71" i="1"/>
  <c r="N71" i="1"/>
  <c r="M71" i="1"/>
  <c r="L71" i="1"/>
  <c r="K71" i="1"/>
  <c r="J71" i="1"/>
  <c r="I71" i="1"/>
  <c r="H71" i="1"/>
  <c r="G71" i="1"/>
  <c r="F71" i="1"/>
  <c r="E71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CW69" i="1"/>
  <c r="CV69" i="1"/>
  <c r="CS69" i="1"/>
  <c r="CR69" i="1"/>
  <c r="CQ69" i="1"/>
  <c r="CM69" i="1"/>
  <c r="CL69" i="1"/>
  <c r="CK69" i="1"/>
  <c r="CH69" i="1"/>
  <c r="CG69" i="1"/>
  <c r="CF69" i="1"/>
  <c r="CC69" i="1"/>
  <c r="CB69" i="1"/>
  <c r="BP69" i="1"/>
  <c r="BP68" i="1" s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O68" i="1"/>
  <c r="CP182" i="1" l="1"/>
  <c r="CU182" i="1"/>
  <c r="CP177" i="1"/>
  <c r="BY181" i="1"/>
  <c r="AR179" i="1"/>
  <c r="AF183" i="1"/>
  <c r="T179" i="1"/>
  <c r="H183" i="1"/>
  <c r="BT184" i="1"/>
  <c r="BT185" i="1" s="1"/>
  <c r="CA178" i="1"/>
  <c r="CC184" i="1"/>
  <c r="CC185" i="1" s="1"/>
  <c r="CP179" i="1"/>
  <c r="CG68" i="1"/>
  <c r="CG173" i="1" s="1"/>
  <c r="X182" i="1"/>
  <c r="AA70" i="1"/>
  <c r="CU111" i="1"/>
  <c r="AW179" i="1"/>
  <c r="L183" i="1"/>
  <c r="CE122" i="1"/>
  <c r="BY111" i="1"/>
  <c r="BY92" i="1"/>
  <c r="BY113" i="1"/>
  <c r="BY89" i="1"/>
  <c r="BY69" i="1" s="1"/>
  <c r="AR182" i="1"/>
  <c r="H179" i="1"/>
  <c r="K184" i="1"/>
  <c r="K185" i="1" s="1"/>
  <c r="BH184" i="1"/>
  <c r="BH185" i="1" s="1"/>
  <c r="AG183" i="1"/>
  <c r="AG184" i="1" s="1"/>
  <c r="AG185" i="1" s="1"/>
  <c r="AH183" i="1"/>
  <c r="CP111" i="1"/>
  <c r="AM70" i="1"/>
  <c r="BJ68" i="1"/>
  <c r="N182" i="1"/>
  <c r="Z182" i="1"/>
  <c r="Z184" i="1" s="1"/>
  <c r="Z185" i="1" s="1"/>
  <c r="AL182" i="1"/>
  <c r="AH179" i="1"/>
  <c r="AH184" i="1" s="1"/>
  <c r="AH185" i="1" s="1"/>
  <c r="M183" i="1"/>
  <c r="CJ122" i="1"/>
  <c r="CA183" i="1"/>
  <c r="CA111" i="1"/>
  <c r="CA181" i="1"/>
  <c r="CU178" i="1"/>
  <c r="T183" i="1"/>
  <c r="L184" i="1"/>
  <c r="L185" i="1" s="1"/>
  <c r="CE178" i="1"/>
  <c r="W182" i="1"/>
  <c r="W184" i="1" s="1"/>
  <c r="W185" i="1" s="1"/>
  <c r="W179" i="1"/>
  <c r="AT183" i="1"/>
  <c r="AJ182" i="1"/>
  <c r="X179" i="1"/>
  <c r="O70" i="1"/>
  <c r="O182" i="1"/>
  <c r="AA182" i="1"/>
  <c r="AM182" i="1"/>
  <c r="F182" i="1"/>
  <c r="AD182" i="1"/>
  <c r="AP182" i="1"/>
  <c r="CC68" i="1"/>
  <c r="CC173" i="1" s="1"/>
  <c r="N183" i="1"/>
  <c r="AL183" i="1"/>
  <c r="CE183" i="1"/>
  <c r="CE111" i="1"/>
  <c r="CE180" i="1"/>
  <c r="CE181" i="1"/>
  <c r="AR183" i="1"/>
  <c r="CA177" i="1"/>
  <c r="O183" i="1"/>
  <c r="AM183" i="1"/>
  <c r="CJ183" i="1"/>
  <c r="CJ111" i="1"/>
  <c r="CJ70" i="1" s="1"/>
  <c r="CJ68" i="1" s="1"/>
  <c r="CJ173" i="1" s="1"/>
  <c r="CJ180" i="1"/>
  <c r="CJ181" i="1"/>
  <c r="AV184" i="1"/>
  <c r="AV185" i="1" s="1"/>
  <c r="J184" i="1"/>
  <c r="J185" i="1" s="1"/>
  <c r="CF68" i="1"/>
  <c r="CF173" i="1" s="1"/>
  <c r="BI68" i="1"/>
  <c r="BI173" i="1" s="1"/>
  <c r="AB182" i="1"/>
  <c r="M179" i="1"/>
  <c r="M184" i="1" s="1"/>
  <c r="M185" i="1" s="1"/>
  <c r="Y179" i="1"/>
  <c r="AK179" i="1"/>
  <c r="P70" i="1"/>
  <c r="AB70" i="1"/>
  <c r="AN70" i="1"/>
  <c r="CS68" i="1"/>
  <c r="CS173" i="1" s="1"/>
  <c r="AF179" i="1"/>
  <c r="W183" i="1"/>
  <c r="CF184" i="1"/>
  <c r="CF185" i="1" s="1"/>
  <c r="AZ183" i="1"/>
  <c r="AZ184" i="1" s="1"/>
  <c r="AZ185" i="1" s="1"/>
  <c r="CP180" i="1"/>
  <c r="AH182" i="1"/>
  <c r="CB184" i="1"/>
  <c r="CB185" i="1" s="1"/>
  <c r="AC182" i="1"/>
  <c r="N179" i="1"/>
  <c r="Z179" i="1"/>
  <c r="AL179" i="1"/>
  <c r="AL184" i="1" s="1"/>
  <c r="AL185" i="1" s="1"/>
  <c r="AX179" i="1"/>
  <c r="AX184" i="1" s="1"/>
  <c r="AX185" i="1" s="1"/>
  <c r="X183" i="1"/>
  <c r="CG184" i="1"/>
  <c r="CG185" i="1" s="1"/>
  <c r="BU184" i="1"/>
  <c r="BU185" i="1" s="1"/>
  <c r="G182" i="1"/>
  <c r="G184" i="1" s="1"/>
  <c r="G185" i="1" s="1"/>
  <c r="AE182" i="1"/>
  <c r="CU179" i="1"/>
  <c r="CU70" i="1"/>
  <c r="CP75" i="1"/>
  <c r="CP178" i="1" s="1"/>
  <c r="H182" i="1"/>
  <c r="AF182" i="1"/>
  <c r="AU184" i="1"/>
  <c r="AU185" i="1" s="1"/>
  <c r="R182" i="1"/>
  <c r="CJ69" i="1"/>
  <c r="AJ184" i="1"/>
  <c r="AJ185" i="1" s="1"/>
  <c r="P183" i="1"/>
  <c r="AB183" i="1"/>
  <c r="AN183" i="1"/>
  <c r="CA70" i="1"/>
  <c r="CA182" i="1"/>
  <c r="CL184" i="1"/>
  <c r="CL185" i="1" s="1"/>
  <c r="CE182" i="1"/>
  <c r="CK184" i="1"/>
  <c r="CK185" i="1" s="1"/>
  <c r="CJ75" i="1"/>
  <c r="CJ178" i="1" s="1"/>
  <c r="AI182" i="1"/>
  <c r="K70" i="1"/>
  <c r="W70" i="1"/>
  <c r="AI70" i="1"/>
  <c r="AU70" i="1"/>
  <c r="CL68" i="1"/>
  <c r="CL173" i="1" s="1"/>
  <c r="F183" i="1"/>
  <c r="R183" i="1"/>
  <c r="AD183" i="1"/>
  <c r="AP183" i="1"/>
  <c r="BI184" i="1"/>
  <c r="BI185" i="1" s="1"/>
  <c r="Y183" i="1"/>
  <c r="BX69" i="1"/>
  <c r="BM68" i="1"/>
  <c r="I183" i="1"/>
  <c r="U183" i="1"/>
  <c r="AS184" i="1"/>
  <c r="AS185" i="1" s="1"/>
  <c r="BE184" i="1"/>
  <c r="BE185" i="1" s="1"/>
  <c r="CP183" i="1"/>
  <c r="CQ184" i="1"/>
  <c r="CQ185" i="1" s="1"/>
  <c r="AT182" i="1"/>
  <c r="AT184" i="1" s="1"/>
  <c r="AT185" i="1" s="1"/>
  <c r="CR184" i="1"/>
  <c r="CR185" i="1" s="1"/>
  <c r="BB68" i="1"/>
  <c r="BB173" i="1" s="1"/>
  <c r="BN68" i="1"/>
  <c r="V183" i="1"/>
  <c r="CW184" i="1"/>
  <c r="CW185" i="1" s="1"/>
  <c r="AY183" i="1"/>
  <c r="AY184" i="1" s="1"/>
  <c r="AY185" i="1" s="1"/>
  <c r="BD184" i="1"/>
  <c r="BD185" i="1" s="1"/>
  <c r="BC68" i="1"/>
  <c r="BC173" i="1" s="1"/>
  <c r="BD68" i="1"/>
  <c r="BD173" i="1" s="1"/>
  <c r="E70" i="1"/>
  <c r="AA179" i="1"/>
  <c r="AA184" i="1" s="1"/>
  <c r="AA185" i="1" s="1"/>
  <c r="X184" i="1"/>
  <c r="X185" i="1" s="1"/>
  <c r="AC70" i="1"/>
  <c r="AO70" i="1"/>
  <c r="O179" i="1"/>
  <c r="AM179" i="1"/>
  <c r="P182" i="1"/>
  <c r="AN182" i="1"/>
  <c r="AQ69" i="1"/>
  <c r="BY115" i="1"/>
  <c r="BY70" i="1" s="1"/>
  <c r="BA69" i="1"/>
  <c r="BA68" i="1" s="1"/>
  <c r="BA173" i="1" s="1"/>
  <c r="BA183" i="1"/>
  <c r="BA184" i="1" s="1"/>
  <c r="BA185" i="1" s="1"/>
  <c r="CA180" i="1"/>
  <c r="U184" i="1"/>
  <c r="U185" i="1" s="1"/>
  <c r="CA179" i="1"/>
  <c r="V69" i="1"/>
  <c r="AK69" i="1"/>
  <c r="AW69" i="1"/>
  <c r="BB184" i="1"/>
  <c r="BB185" i="1" s="1"/>
  <c r="BX184" i="1"/>
  <c r="BX185" i="1" s="1"/>
  <c r="CM184" i="1"/>
  <c r="CM185" i="1" s="1"/>
  <c r="V182" i="1"/>
  <c r="BW182" i="1"/>
  <c r="BY182" i="1" s="1"/>
  <c r="AE184" i="1"/>
  <c r="AE185" i="1" s="1"/>
  <c r="AQ184" i="1"/>
  <c r="AQ185" i="1" s="1"/>
  <c r="BC184" i="1"/>
  <c r="BC185" i="1" s="1"/>
  <c r="BY177" i="1"/>
  <c r="I184" i="1"/>
  <c r="I185" i="1" s="1"/>
  <c r="R70" i="1"/>
  <c r="AR69" i="1"/>
  <c r="AC179" i="1"/>
  <c r="AC184" i="1" s="1"/>
  <c r="AC185" i="1" s="1"/>
  <c r="AQ70" i="1"/>
  <c r="CE179" i="1"/>
  <c r="AR184" i="1"/>
  <c r="AR185" i="1" s="1"/>
  <c r="P179" i="1"/>
  <c r="AN179" i="1"/>
  <c r="AD70" i="1"/>
  <c r="K72" i="1"/>
  <c r="E179" i="1"/>
  <c r="E184" i="1" s="1"/>
  <c r="E185" i="1" s="1"/>
  <c r="AO179" i="1"/>
  <c r="AO184" i="1" s="1"/>
  <c r="AO185" i="1" s="1"/>
  <c r="CE70" i="1"/>
  <c r="G70" i="1"/>
  <c r="S70" i="1"/>
  <c r="AE70" i="1"/>
  <c r="H69" i="1"/>
  <c r="H68" i="1" s="1"/>
  <c r="H173" i="1" s="1"/>
  <c r="I69" i="1"/>
  <c r="AS69" i="1"/>
  <c r="N72" i="1"/>
  <c r="BS69" i="1"/>
  <c r="L72" i="1"/>
  <c r="F179" i="1"/>
  <c r="R179" i="1"/>
  <c r="AD179" i="1"/>
  <c r="AP179" i="1"/>
  <c r="CU183" i="1"/>
  <c r="AH69" i="1"/>
  <c r="G69" i="1"/>
  <c r="S69" i="1"/>
  <c r="AE69" i="1"/>
  <c r="J69" i="1"/>
  <c r="AT69" i="1"/>
  <c r="O72" i="1"/>
  <c r="BT69" i="1"/>
  <c r="M72" i="1"/>
  <c r="BS184" i="1"/>
  <c r="BS185" i="1" s="1"/>
  <c r="CH184" i="1"/>
  <c r="CH185" i="1" s="1"/>
  <c r="AK183" i="1"/>
  <c r="Q70" i="1"/>
  <c r="AB179" i="1"/>
  <c r="F70" i="1"/>
  <c r="AP70" i="1"/>
  <c r="CJ182" i="1"/>
  <c r="AW183" i="1"/>
  <c r="Q179" i="1"/>
  <c r="Q184" i="1" s="1"/>
  <c r="Q185" i="1" s="1"/>
  <c r="CU181" i="1"/>
  <c r="T69" i="1"/>
  <c r="AF69" i="1"/>
  <c r="P72" i="1"/>
  <c r="J70" i="1"/>
  <c r="J68" i="1" s="1"/>
  <c r="J173" i="1" s="1"/>
  <c r="V70" i="1"/>
  <c r="AH70" i="1"/>
  <c r="AT70" i="1"/>
  <c r="AI179" i="1"/>
  <c r="AI184" i="1" s="1"/>
  <c r="AI185" i="1" s="1"/>
  <c r="BY180" i="1"/>
  <c r="N181" i="1"/>
  <c r="S182" i="1"/>
  <c r="S184" i="1" s="1"/>
  <c r="S185" i="1" s="1"/>
  <c r="W69" i="1"/>
  <c r="W68" i="1" s="1"/>
  <c r="W173" i="1" s="1"/>
  <c r="U69" i="1"/>
  <c r="AG69" i="1"/>
  <c r="CJ179" i="1"/>
  <c r="O181" i="1"/>
  <c r="T182" i="1"/>
  <c r="T184" i="1" s="1"/>
  <c r="T185" i="1" s="1"/>
  <c r="Y69" i="1"/>
  <c r="AJ70" i="1"/>
  <c r="M70" i="1"/>
  <c r="Y70" i="1"/>
  <c r="AK70" i="1"/>
  <c r="BT70" i="1"/>
  <c r="AV70" i="1"/>
  <c r="M69" i="1"/>
  <c r="AX69" i="1"/>
  <c r="AX68" i="1" s="1"/>
  <c r="AX173" i="1" s="1"/>
  <c r="L70" i="1"/>
  <c r="X70" i="1"/>
  <c r="BS70" i="1"/>
  <c r="Y178" i="1"/>
  <c r="N70" i="1"/>
  <c r="Z70" i="1"/>
  <c r="AL70" i="1"/>
  <c r="BU70" i="1"/>
  <c r="AW70" i="1"/>
  <c r="H70" i="1"/>
  <c r="AF70" i="1"/>
  <c r="AI69" i="1"/>
  <c r="AI68" i="1" s="1"/>
  <c r="AI173" i="1" s="1"/>
  <c r="AU69" i="1"/>
  <c r="AU68" i="1" s="1"/>
  <c r="AU173" i="1" s="1"/>
  <c r="BU69" i="1"/>
  <c r="I70" i="1"/>
  <c r="U70" i="1"/>
  <c r="AG70" i="1"/>
  <c r="AS70" i="1"/>
  <c r="K69" i="1"/>
  <c r="L69" i="1"/>
  <c r="X69" i="1"/>
  <c r="CP69" i="1"/>
  <c r="AJ69" i="1"/>
  <c r="AJ68" i="1" s="1"/>
  <c r="AJ173" i="1" s="1"/>
  <c r="AV69" i="1"/>
  <c r="E72" i="1"/>
  <c r="BW69" i="1"/>
  <c r="AM69" i="1"/>
  <c r="AM68" i="1" s="1"/>
  <c r="AM173" i="1" s="1"/>
  <c r="Z69" i="1"/>
  <c r="P69" i="1"/>
  <c r="I72" i="1"/>
  <c r="T70" i="1"/>
  <c r="K68" i="1"/>
  <c r="K173" i="1" s="1"/>
  <c r="G72" i="1"/>
  <c r="O69" i="1"/>
  <c r="O68" i="1" s="1"/>
  <c r="O173" i="1" s="1"/>
  <c r="CA69" i="1"/>
  <c r="H72" i="1"/>
  <c r="AZ68" i="1"/>
  <c r="AZ173" i="1" s="1"/>
  <c r="AO69" i="1"/>
  <c r="AR70" i="1"/>
  <c r="F72" i="1"/>
  <c r="N69" i="1"/>
  <c r="AL69" i="1"/>
  <c r="CH68" i="1"/>
  <c r="CH173" i="1" s="1"/>
  <c r="AA69" i="1"/>
  <c r="AA68" i="1" s="1"/>
  <c r="AA173" i="1" s="1"/>
  <c r="AY68" i="1"/>
  <c r="AY173" i="1" s="1"/>
  <c r="AB69" i="1"/>
  <c r="AB68" i="1" s="1"/>
  <c r="AB173" i="1" s="1"/>
  <c r="CE69" i="1"/>
  <c r="AN69" i="1"/>
  <c r="AN68" i="1" s="1"/>
  <c r="AN173" i="1" s="1"/>
  <c r="E69" i="1"/>
  <c r="Q69" i="1"/>
  <c r="Q68" i="1" s="1"/>
  <c r="Q173" i="1" s="1"/>
  <c r="AC69" i="1"/>
  <c r="J72" i="1"/>
  <c r="CP70" i="1"/>
  <c r="BW70" i="1"/>
  <c r="F69" i="1"/>
  <c r="R69" i="1"/>
  <c r="AD69" i="1"/>
  <c r="AP69" i="1"/>
  <c r="AP68" i="1" s="1"/>
  <c r="AP173" i="1" s="1"/>
  <c r="BX70" i="1"/>
  <c r="BX68" i="1" s="1"/>
  <c r="BX173" i="1" s="1"/>
  <c r="CV68" i="1"/>
  <c r="CV173" i="1" s="1"/>
  <c r="CU69" i="1"/>
  <c r="CW68" i="1"/>
  <c r="CW173" i="1" s="1"/>
  <c r="BF68" i="1"/>
  <c r="BF173" i="1" s="1"/>
  <c r="CQ68" i="1"/>
  <c r="CQ173" i="1" s="1"/>
  <c r="BL68" i="1"/>
  <c r="CM68" i="1"/>
  <c r="CM173" i="1" s="1"/>
  <c r="BE68" i="1"/>
  <c r="BE173" i="1" s="1"/>
  <c r="BK68" i="1"/>
  <c r="BG68" i="1"/>
  <c r="BG173" i="1" s="1"/>
  <c r="CB68" i="1"/>
  <c r="CB173" i="1" s="1"/>
  <c r="CR68" i="1"/>
  <c r="CR173" i="1" s="1"/>
  <c r="BH68" i="1"/>
  <c r="BH173" i="1" s="1"/>
  <c r="CE184" i="1" l="1"/>
  <c r="CE185" i="1" s="1"/>
  <c r="V184" i="1"/>
  <c r="V185" i="1" s="1"/>
  <c r="H184" i="1"/>
  <c r="H185" i="1" s="1"/>
  <c r="CU184" i="1"/>
  <c r="CU185" i="1" s="1"/>
  <c r="AF68" i="1"/>
  <c r="AF173" i="1" s="1"/>
  <c r="M68" i="1"/>
  <c r="M173" i="1" s="1"/>
  <c r="AD184" i="1"/>
  <c r="AD185" i="1" s="1"/>
  <c r="R184" i="1"/>
  <c r="R185" i="1" s="1"/>
  <c r="CP184" i="1"/>
  <c r="CP185" i="1" s="1"/>
  <c r="F184" i="1"/>
  <c r="F185" i="1" s="1"/>
  <c r="AM184" i="1"/>
  <c r="AM185" i="1" s="1"/>
  <c r="N68" i="1"/>
  <c r="N173" i="1" s="1"/>
  <c r="N184" i="1"/>
  <c r="N185" i="1" s="1"/>
  <c r="AW184" i="1"/>
  <c r="AW185" i="1" s="1"/>
  <c r="CA184" i="1"/>
  <c r="CA185" i="1" s="1"/>
  <c r="O184" i="1"/>
  <c r="O185" i="1" s="1"/>
  <c r="T68" i="1"/>
  <c r="T173" i="1" s="1"/>
  <c r="CU68" i="1"/>
  <c r="CU173" i="1" s="1"/>
  <c r="AN184" i="1"/>
  <c r="AN185" i="1" s="1"/>
  <c r="AF184" i="1"/>
  <c r="AF185" i="1" s="1"/>
  <c r="AR68" i="1"/>
  <c r="AR173" i="1" s="1"/>
  <c r="P184" i="1"/>
  <c r="P185" i="1" s="1"/>
  <c r="E68" i="1"/>
  <c r="E173" i="1" s="1"/>
  <c r="AP184" i="1"/>
  <c r="AP185" i="1" s="1"/>
  <c r="CE68" i="1"/>
  <c r="CE173" i="1" s="1"/>
  <c r="BT68" i="1"/>
  <c r="BT173" i="1" s="1"/>
  <c r="P68" i="1"/>
  <c r="P173" i="1" s="1"/>
  <c r="Y184" i="1"/>
  <c r="Y185" i="1" s="1"/>
  <c r="F68" i="1"/>
  <c r="F173" i="1" s="1"/>
  <c r="I68" i="1"/>
  <c r="I173" i="1" s="1"/>
  <c r="AH68" i="1"/>
  <c r="AH173" i="1" s="1"/>
  <c r="AB184" i="1"/>
  <c r="AB185" i="1" s="1"/>
  <c r="AT68" i="1"/>
  <c r="AT173" i="1" s="1"/>
  <c r="BS68" i="1"/>
  <c r="BS173" i="1" s="1"/>
  <c r="CA68" i="1"/>
  <c r="CA173" i="1" s="1"/>
  <c r="BU68" i="1"/>
  <c r="BU173" i="1" s="1"/>
  <c r="AW68" i="1"/>
  <c r="AW173" i="1" s="1"/>
  <c r="AQ68" i="1"/>
  <c r="AQ173" i="1" s="1"/>
  <c r="L68" i="1"/>
  <c r="L173" i="1" s="1"/>
  <c r="CJ184" i="1"/>
  <c r="CJ185" i="1" s="1"/>
  <c r="AE68" i="1"/>
  <c r="AE173" i="1" s="1"/>
  <c r="AK68" i="1"/>
  <c r="AK173" i="1" s="1"/>
  <c r="AV68" i="1"/>
  <c r="AV173" i="1" s="1"/>
  <c r="AK184" i="1"/>
  <c r="AK185" i="1" s="1"/>
  <c r="S68" i="1"/>
  <c r="S173" i="1" s="1"/>
  <c r="V68" i="1"/>
  <c r="V173" i="1" s="1"/>
  <c r="AS68" i="1"/>
  <c r="AS173" i="1" s="1"/>
  <c r="AL68" i="1"/>
  <c r="AL173" i="1" s="1"/>
  <c r="AG68" i="1"/>
  <c r="AG173" i="1" s="1"/>
  <c r="AC68" i="1"/>
  <c r="AC173" i="1" s="1"/>
  <c r="BY68" i="1"/>
  <c r="BY173" i="1" s="1"/>
  <c r="U68" i="1"/>
  <c r="U173" i="1" s="1"/>
  <c r="Y68" i="1"/>
  <c r="Y173" i="1" s="1"/>
  <c r="AD68" i="1"/>
  <c r="AD173" i="1" s="1"/>
  <c r="R68" i="1"/>
  <c r="R173" i="1" s="1"/>
  <c r="AO68" i="1"/>
  <c r="AO173" i="1" s="1"/>
  <c r="G68" i="1"/>
  <c r="G173" i="1" s="1"/>
  <c r="Z68" i="1"/>
  <c r="Z173" i="1" s="1"/>
  <c r="X68" i="1"/>
  <c r="X173" i="1" s="1"/>
  <c r="BW184" i="1"/>
  <c r="BW68" i="1"/>
  <c r="BW173" i="1" s="1"/>
  <c r="CP68" i="1"/>
  <c r="CP173" i="1" s="1"/>
  <c r="BY184" i="1" l="1"/>
  <c r="BY185" i="1" s="1"/>
  <c r="BW185" i="1"/>
</calcChain>
</file>

<file path=xl/sharedStrings.xml><?xml version="1.0" encoding="utf-8"?>
<sst xmlns="http://schemas.openxmlformats.org/spreadsheetml/2006/main" count="488" uniqueCount="255">
  <si>
    <t>面積</t>
  </si>
  <si>
    <t>面積H3.10.1</t>
  </si>
  <si>
    <t>世帯H6.9.30</t>
  </si>
  <si>
    <t>県計</t>
  </si>
  <si>
    <t>仙台市</t>
  </si>
  <si>
    <t>宮城野区</t>
  </si>
  <si>
    <t>若林区</t>
  </si>
  <si>
    <t>石巻市</t>
  </si>
  <si>
    <t>塩釜市</t>
  </si>
  <si>
    <t>古川市</t>
  </si>
  <si>
    <t>気仙沼市</t>
  </si>
  <si>
    <t>白石市</t>
  </si>
  <si>
    <t>名取市</t>
  </si>
  <si>
    <t>角田市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</si>
  <si>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</si>
  <si>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</si>
  <si>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</si>
  <si>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</si>
  <si>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</si>
  <si>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</si>
  <si>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</si>
  <si>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</si>
  <si>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</si>
  <si>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</si>
  <si>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</si>
  <si>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</si>
  <si>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</si>
  <si>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</si>
  <si>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富谷町</t>
  </si>
  <si>
    <t>大衡村</t>
  </si>
  <si>
    <t>中新田町</t>
  </si>
  <si>
    <t>小野田町</t>
  </si>
  <si>
    <t>宮崎町</t>
  </si>
  <si>
    <t>色麻町</t>
  </si>
  <si>
    <t>松山町</t>
  </si>
  <si>
    <t>三本木町</t>
  </si>
  <si>
    <t>鹿島台町</t>
  </si>
  <si>
    <t>岩出山町</t>
  </si>
  <si>
    <t>鳴子町</t>
  </si>
  <si>
    <t>涌谷町</t>
  </si>
  <si>
    <t>田尻町</t>
  </si>
  <si>
    <t>小牛田町</t>
  </si>
  <si>
    <t>南郷町</t>
  </si>
  <si>
    <t>築館町</t>
  </si>
  <si>
    <t>若柳町</t>
  </si>
  <si>
    <t>栗駒町</t>
  </si>
  <si>
    <t>高清水町</t>
  </si>
  <si>
    <t>一迫町</t>
  </si>
  <si>
    <t>瀬峰町</t>
  </si>
  <si>
    <t>鴬沢町</t>
  </si>
  <si>
    <t>金成町</t>
  </si>
  <si>
    <t>志波姫町</t>
  </si>
  <si>
    <t>花山町</t>
  </si>
  <si>
    <t>迫町</t>
  </si>
  <si>
    <t>登米町</t>
  </si>
  <si>
    <t>東和町</t>
  </si>
  <si>
    <t>中田町</t>
  </si>
  <si>
    <t>豊里町</t>
  </si>
  <si>
    <t>米山町</t>
  </si>
  <si>
    <t>石越町</t>
  </si>
  <si>
    <t>南方町</t>
  </si>
  <si>
    <t>河北町</t>
  </si>
  <si>
    <t>矢本町</t>
  </si>
  <si>
    <t>雄勝町</t>
  </si>
  <si>
    <t>河南町</t>
  </si>
  <si>
    <t>桃生町</t>
  </si>
  <si>
    <t>鳴瀬町</t>
  </si>
  <si>
    <t>北上町</t>
  </si>
  <si>
    <t>女川町</t>
  </si>
  <si>
    <t>牡鹿町</t>
  </si>
  <si>
    <t>志津川町</t>
  </si>
  <si>
    <t>津山町</t>
  </si>
  <si>
    <t>本吉町</t>
  </si>
  <si>
    <t>唐桑町</t>
  </si>
  <si>
    <t>歌津町</t>
  </si>
  <si>
    <t>県 計</t>
  </si>
  <si>
    <t>広域圏別､性別人口</t>
  </si>
  <si>
    <t>仙台都市圏</t>
  </si>
  <si>
    <t>仙南地域</t>
  </si>
  <si>
    <t>大崎地域</t>
  </si>
  <si>
    <t>栗原地域</t>
  </si>
  <si>
    <t>登米地域</t>
  </si>
  <si>
    <t>石巻地域</t>
  </si>
  <si>
    <t>気仙沼本吉地域</t>
  </si>
  <si>
    <t>県合計</t>
  </si>
  <si>
    <t>　男</t>
  </si>
  <si>
    <t>多賀城市</t>
  </si>
  <si>
    <t>加美町</t>
    <rPh sb="0" eb="3">
      <t>カミマチ</t>
    </rPh>
    <phoneticPr fontId="1"/>
  </si>
  <si>
    <t>平成７年国勢調査人口及び世帯数(外国人含む)</t>
    <rPh sb="16" eb="19">
      <t>ガイコクジン</t>
    </rPh>
    <rPh sb="19" eb="20">
      <t>フク</t>
    </rPh>
    <phoneticPr fontId="3"/>
  </si>
  <si>
    <t>統計課ホームページへ</t>
    <phoneticPr fontId="1"/>
  </si>
  <si>
    <t>男(国調H2.10.1)</t>
    <rPh sb="0" eb="1">
      <t>オトコ</t>
    </rPh>
    <rPh sb="2" eb="4">
      <t>コクチョウ</t>
    </rPh>
    <phoneticPr fontId="1"/>
  </si>
  <si>
    <t>女(国調H2.10.1)</t>
    <rPh sb="0" eb="1">
      <t>オンナ</t>
    </rPh>
    <rPh sb="2" eb="4">
      <t>コクチョウ</t>
    </rPh>
    <phoneticPr fontId="1"/>
  </si>
  <si>
    <t>男H7.10.1</t>
    <rPh sb="0" eb="1">
      <t>オトコ</t>
    </rPh>
    <phoneticPr fontId="1"/>
  </si>
  <si>
    <t>女H7.10.1</t>
    <rPh sb="0" eb="1">
      <t>オンナ</t>
    </rPh>
    <phoneticPr fontId="1"/>
  </si>
  <si>
    <t>市町村名</t>
    <phoneticPr fontId="1"/>
  </si>
  <si>
    <t>男H11.10.1</t>
    <phoneticPr fontId="1"/>
  </si>
  <si>
    <t>女H11.10.1</t>
    <phoneticPr fontId="1"/>
  </si>
  <si>
    <t>市部計(現区域)</t>
    <rPh sb="4" eb="5">
      <t>ゲン</t>
    </rPh>
    <rPh sb="5" eb="7">
      <t>クイキ</t>
    </rPh>
    <phoneticPr fontId="1"/>
  </si>
  <si>
    <t>郡部計(現区域)</t>
    <rPh sb="4" eb="5">
      <t>ゲン</t>
    </rPh>
    <rPh sb="5" eb="7">
      <t>クイキ</t>
    </rPh>
    <phoneticPr fontId="1"/>
  </si>
  <si>
    <t>市部計(旧区域)</t>
    <rPh sb="4" eb="5">
      <t>キュウ</t>
    </rPh>
    <rPh sb="5" eb="7">
      <t>クイキ</t>
    </rPh>
    <phoneticPr fontId="1"/>
  </si>
  <si>
    <t>郡部計(旧区域)</t>
    <rPh sb="4" eb="5">
      <t>キュウ</t>
    </rPh>
    <rPh sb="5" eb="7">
      <t>キュウクイキ</t>
    </rPh>
    <phoneticPr fontId="1"/>
  </si>
  <si>
    <t>青葉区(旧宮城町)</t>
    <rPh sb="4" eb="5">
      <t>キュウ</t>
    </rPh>
    <rPh sb="5" eb="7">
      <t>ミヤギ</t>
    </rPh>
    <rPh sb="7" eb="8">
      <t>マチ</t>
    </rPh>
    <phoneticPr fontId="1"/>
  </si>
  <si>
    <t>太白区(旧秋保町)</t>
    <rPh sb="4" eb="5">
      <t>キュウ</t>
    </rPh>
    <rPh sb="5" eb="7">
      <t>アキウ</t>
    </rPh>
    <rPh sb="7" eb="8">
      <t>マチ</t>
    </rPh>
    <phoneticPr fontId="1"/>
  </si>
  <si>
    <t>泉区(旧泉町)</t>
    <rPh sb="3" eb="4">
      <t>キュウ</t>
    </rPh>
    <rPh sb="4" eb="5">
      <t>イズミシ</t>
    </rPh>
    <rPh sb="5" eb="6">
      <t>マチ</t>
    </rPh>
    <phoneticPr fontId="1"/>
  </si>
  <si>
    <t>稲井町</t>
    <rPh sb="0" eb="2">
      <t>イナイ</t>
    </rPh>
    <rPh sb="2" eb="3">
      <t>マチ</t>
    </rPh>
    <phoneticPr fontId="1"/>
  </si>
  <si>
    <t>稲井町S42.3.23編入</t>
    <rPh sb="0" eb="2">
      <t>イナイ</t>
    </rPh>
    <rPh sb="2" eb="3">
      <t>マチ</t>
    </rPh>
    <rPh sb="11" eb="13">
      <t>ヘンニュウ</t>
    </rPh>
    <phoneticPr fontId="1"/>
  </si>
  <si>
    <t>多賀城市(町)</t>
    <rPh sb="5" eb="6">
      <t>マチ</t>
    </rPh>
    <phoneticPr fontId="1"/>
  </si>
  <si>
    <t>岩沼市(町)</t>
    <rPh sb="4" eb="5">
      <t>マチ</t>
    </rPh>
    <phoneticPr fontId="1"/>
  </si>
  <si>
    <t>仙台市以外の人口</t>
    <rPh sb="0" eb="3">
      <t>センダイシ</t>
    </rPh>
    <rPh sb="3" eb="5">
      <t>イガイ</t>
    </rPh>
    <rPh sb="6" eb="8">
      <t>ジンコウ</t>
    </rPh>
    <phoneticPr fontId="1"/>
  </si>
  <si>
    <t>H17.10.1/南三陸町/志津川町+歌津町</t>
    <rPh sb="9" eb="13">
      <t>ミナミサンリクチョウ</t>
    </rPh>
    <rPh sb="14" eb="18">
      <t>シヅガワチョウ</t>
    </rPh>
    <rPh sb="19" eb="22">
      <t>ウタツチョウ</t>
    </rPh>
    <phoneticPr fontId="1"/>
  </si>
  <si>
    <t>H18.1.1/美里町/小牛田町+南郷町</t>
    <rPh sb="8" eb="11">
      <t>ミサトチョウ</t>
    </rPh>
    <rPh sb="12" eb="16">
      <t>コゴタチョウ</t>
    </rPh>
    <rPh sb="17" eb="20">
      <t>ナンゴウチョウ</t>
    </rPh>
    <phoneticPr fontId="1"/>
  </si>
  <si>
    <t>H18.3.31/気仙沼市/気仙沼市+唐桑町</t>
    <rPh sb="9" eb="13">
      <t>ケセンヌマシ</t>
    </rPh>
    <rPh sb="14" eb="18">
      <t>ケセンヌマシ</t>
    </rPh>
    <rPh sb="19" eb="22">
      <t>カラクワチョウ</t>
    </rPh>
    <phoneticPr fontId="1"/>
  </si>
  <si>
    <t>南三陸町</t>
    <rPh sb="0" eb="4">
      <t>ミナミサンリクチョウ</t>
    </rPh>
    <phoneticPr fontId="1"/>
  </si>
  <si>
    <t>美里町</t>
    <rPh sb="0" eb="3">
      <t>ミサトチョウ</t>
    </rPh>
    <phoneticPr fontId="1"/>
  </si>
  <si>
    <t>大崎市</t>
    <rPh sb="0" eb="2">
      <t>オオサキ</t>
    </rPh>
    <rPh sb="2" eb="3">
      <t>シ</t>
    </rPh>
    <phoneticPr fontId="1"/>
  </si>
  <si>
    <t>S42.4.1秋保町</t>
    <rPh sb="7" eb="9">
      <t>アキウ</t>
    </rPh>
    <rPh sb="9" eb="10">
      <t>チョウ</t>
    </rPh>
    <phoneticPr fontId="1"/>
  </si>
  <si>
    <t>S46.11.1泉市</t>
  </si>
  <si>
    <t>S38.11.3宮城町</t>
  </si>
  <si>
    <t>S62.11.1宮城町仙台市編入</t>
    <rPh sb="8" eb="10">
      <t>ミヤギ</t>
    </rPh>
    <rPh sb="10" eb="11">
      <t>マチ</t>
    </rPh>
    <rPh sb="11" eb="14">
      <t>センダイシ</t>
    </rPh>
    <rPh sb="14" eb="16">
      <t>ヘンニュウ</t>
    </rPh>
    <phoneticPr fontId="1"/>
  </si>
  <si>
    <t>S46.11.1市制施行(泉･多賀城･岩沼)</t>
  </si>
  <si>
    <t>塩竃市</t>
    <rPh sb="0" eb="3">
      <t>シオガマシ</t>
    </rPh>
    <phoneticPr fontId="1"/>
  </si>
  <si>
    <t>東松島市</t>
  </si>
  <si>
    <t>岩沼市</t>
  </si>
  <si>
    <t>青葉区</t>
    <phoneticPr fontId="1"/>
  </si>
  <si>
    <t>宮城町</t>
    <rPh sb="0" eb="2">
      <t>ミヤギ</t>
    </rPh>
    <rPh sb="2" eb="3">
      <t>マチ</t>
    </rPh>
    <phoneticPr fontId="1"/>
  </si>
  <si>
    <t>秋保町</t>
    <rPh sb="0" eb="2">
      <t>アキウ</t>
    </rPh>
    <rPh sb="2" eb="3">
      <t>マチ</t>
    </rPh>
    <phoneticPr fontId="1"/>
  </si>
  <si>
    <t>太白区</t>
    <phoneticPr fontId="1"/>
  </si>
  <si>
    <t>泉区</t>
    <phoneticPr fontId="1"/>
  </si>
  <si>
    <t>泉市</t>
    <rPh sb="0" eb="1">
      <t>イズミシ</t>
    </rPh>
    <rPh sb="1" eb="2">
      <t>シ</t>
    </rPh>
    <phoneticPr fontId="1"/>
  </si>
  <si>
    <t>仙台市</t>
    <phoneticPr fontId="1"/>
  </si>
  <si>
    <t>登米市</t>
    <phoneticPr fontId="1"/>
  </si>
  <si>
    <t>栗原市</t>
    <phoneticPr fontId="1"/>
  </si>
  <si>
    <t>H1.4.1仙台市政令市に</t>
    <rPh sb="6" eb="9">
      <t>センダイシ</t>
    </rPh>
    <rPh sb="9" eb="12">
      <t>セイレイシ</t>
    </rPh>
    <phoneticPr fontId="1"/>
  </si>
  <si>
    <t>県計(計算式)</t>
    <rPh sb="3" eb="5">
      <t>ケイサン</t>
    </rPh>
    <rPh sb="5" eb="6">
      <t>シキ</t>
    </rPh>
    <phoneticPr fontId="1"/>
  </si>
  <si>
    <t>市町村名＼年月日</t>
    <rPh sb="5" eb="8">
      <t>ネンガッピ</t>
    </rPh>
    <phoneticPr fontId="1"/>
  </si>
  <si>
    <t>青葉区</t>
  </si>
  <si>
    <t>太白区</t>
  </si>
  <si>
    <t>泉区</t>
  </si>
  <si>
    <t>登米市</t>
  </si>
  <si>
    <t>栗原市</t>
  </si>
  <si>
    <t>H21.9.1/気仙沼市/気仙沼市+本吉町</t>
    <rPh sb="8" eb="12">
      <t>ケセンヌマシ</t>
    </rPh>
    <rPh sb="13" eb="17">
      <t>ケセンヌマシ</t>
    </rPh>
    <rPh sb="18" eb="21">
      <t>モトヨシチョウ</t>
    </rPh>
    <phoneticPr fontId="1"/>
  </si>
  <si>
    <t>H17.4.1/東松島市/矢本町+鳴瀬町</t>
    <rPh sb="8" eb="12">
      <t>ヒガシマツシマシ</t>
    </rPh>
    <rPh sb="13" eb="14">
      <t>ヤ</t>
    </rPh>
    <rPh sb="14" eb="15">
      <t>モト</t>
    </rPh>
    <rPh sb="15" eb="16">
      <t>チョウ</t>
    </rPh>
    <rPh sb="17" eb="20">
      <t>ナルセチョウ</t>
    </rPh>
    <phoneticPr fontId="1"/>
  </si>
  <si>
    <t>H17.4.1/石巻市/石巻市+旧桃生郡+牡鹿郡(女川町以外)</t>
    <rPh sb="8" eb="10">
      <t>イシノマキ</t>
    </rPh>
    <rPh sb="10" eb="11">
      <t>シ</t>
    </rPh>
    <rPh sb="12" eb="15">
      <t>イシノマキシ</t>
    </rPh>
    <rPh sb="16" eb="17">
      <t>キュウ</t>
    </rPh>
    <rPh sb="17" eb="20">
      <t>モノウグン</t>
    </rPh>
    <rPh sb="21" eb="24">
      <t>オシカグン</t>
    </rPh>
    <rPh sb="25" eb="28">
      <t>オナガワチョウ</t>
    </rPh>
    <rPh sb="28" eb="30">
      <t>イガイ</t>
    </rPh>
    <phoneticPr fontId="1"/>
  </si>
  <si>
    <t>市計(現区域)</t>
    <rPh sb="3" eb="4">
      <t>ゲン</t>
    </rPh>
    <rPh sb="4" eb="6">
      <t>クイキ</t>
    </rPh>
    <phoneticPr fontId="1"/>
  </si>
  <si>
    <t>町村計(現区域)</t>
    <rPh sb="0" eb="2">
      <t>チョウソン</t>
    </rPh>
    <rPh sb="4" eb="5">
      <t>ゲン</t>
    </rPh>
    <rPh sb="5" eb="7">
      <t>クイキ</t>
    </rPh>
    <phoneticPr fontId="1"/>
  </si>
  <si>
    <t>S63.3.1泉市･秋保町仙台市編入</t>
    <rPh sb="7" eb="8">
      <t>イズミ</t>
    </rPh>
    <rPh sb="8" eb="9">
      <t>シ</t>
    </rPh>
    <rPh sb="10" eb="13">
      <t>アキウマチ</t>
    </rPh>
    <phoneticPr fontId="1"/>
  </si>
  <si>
    <t>市計(旧区域)</t>
    <rPh sb="3" eb="4">
      <t>キュウ</t>
    </rPh>
    <rPh sb="4" eb="6">
      <t>クイキ</t>
    </rPh>
    <phoneticPr fontId="1"/>
  </si>
  <si>
    <t>町村計(旧区域)</t>
    <rPh sb="0" eb="2">
      <t>チョウソン</t>
    </rPh>
    <rPh sb="4" eb="5">
      <t>キュウ</t>
    </rPh>
    <rPh sb="5" eb="7">
      <t>キュウクイキ</t>
    </rPh>
    <phoneticPr fontId="1"/>
  </si>
  <si>
    <t>　女</t>
  </si>
  <si>
    <t>H17.4.1/登米市/旧登米郡8町+本吉郡津山町</t>
    <rPh sb="8" eb="11">
      <t>トメシ</t>
    </rPh>
    <rPh sb="12" eb="13">
      <t>キュウ</t>
    </rPh>
    <rPh sb="13" eb="15">
      <t>トメ</t>
    </rPh>
    <rPh sb="15" eb="16">
      <t>グン</t>
    </rPh>
    <rPh sb="17" eb="18">
      <t>チョウ</t>
    </rPh>
    <rPh sb="19" eb="22">
      <t>モトヨシグン</t>
    </rPh>
    <rPh sb="22" eb="25">
      <t>ツヤマチョウ</t>
    </rPh>
    <phoneticPr fontId="1"/>
  </si>
  <si>
    <t>H17.4.1/栗原市/旧栗原郡10町</t>
    <rPh sb="8" eb="11">
      <t>クリハラシ</t>
    </rPh>
    <rPh sb="12" eb="13">
      <t>キュウ</t>
    </rPh>
    <rPh sb="13" eb="15">
      <t>クリハラ</t>
    </rPh>
    <rPh sb="15" eb="16">
      <t>グン</t>
    </rPh>
    <rPh sb="18" eb="19">
      <t>チョウ</t>
    </rPh>
    <phoneticPr fontId="1"/>
  </si>
  <si>
    <t>H18.3.31/大崎市/古川+松山+三本木+鹿島台+岩出山+鳴子+田尻</t>
    <rPh sb="9" eb="11">
      <t>オオサキ</t>
    </rPh>
    <rPh sb="11" eb="12">
      <t>シ</t>
    </rPh>
    <rPh sb="13" eb="15">
      <t>フルカワ</t>
    </rPh>
    <rPh sb="16" eb="18">
      <t>マツヤマ</t>
    </rPh>
    <rPh sb="19" eb="22">
      <t>サンボンギ</t>
    </rPh>
    <rPh sb="23" eb="26">
      <t>カシマダイ</t>
    </rPh>
    <rPh sb="27" eb="30">
      <t>イワデヤマ</t>
    </rPh>
    <rPh sb="31" eb="33">
      <t>ナルコ</t>
    </rPh>
    <rPh sb="34" eb="36">
      <t>タジリ</t>
    </rPh>
    <phoneticPr fontId="1"/>
  </si>
  <si>
    <t>H15.4.1加美町/中新田+小野田+宮崎</t>
    <rPh sb="7" eb="10">
      <t>カミマチ</t>
    </rPh>
    <rPh sb="11" eb="14">
      <t>ナカニイダ</t>
    </rPh>
    <rPh sb="15" eb="18">
      <t>オノダ</t>
    </rPh>
    <rPh sb="19" eb="21">
      <t>ミヤザキ</t>
    </rPh>
    <phoneticPr fontId="1"/>
  </si>
  <si>
    <t>合併前の市町村区分</t>
    <rPh sb="0" eb="2">
      <t>ガッペイ</t>
    </rPh>
    <rPh sb="2" eb="3">
      <t>マエ</t>
    </rPh>
    <rPh sb="4" eb="7">
      <t>シチョウソン</t>
    </rPh>
    <rPh sb="7" eb="9">
      <t>クブン</t>
    </rPh>
    <phoneticPr fontId="1"/>
  </si>
  <si>
    <t>04100</t>
    <phoneticPr fontId="1"/>
  </si>
  <si>
    <t>04101</t>
  </si>
  <si>
    <t>04102</t>
  </si>
  <si>
    <t>04103</t>
  </si>
  <si>
    <t>04104</t>
  </si>
  <si>
    <t>04105</t>
  </si>
  <si>
    <t>04202</t>
    <phoneticPr fontId="1"/>
  </si>
  <si>
    <t>04203</t>
    <phoneticPr fontId="1"/>
  </si>
  <si>
    <t>04215</t>
    <phoneticPr fontId="1"/>
  </si>
  <si>
    <t>04205</t>
    <phoneticPr fontId="1"/>
  </si>
  <si>
    <t>04206</t>
    <phoneticPr fontId="1"/>
  </si>
  <si>
    <t>04207</t>
    <phoneticPr fontId="1"/>
  </si>
  <si>
    <t>04208</t>
  </si>
  <si>
    <t>04209</t>
  </si>
  <si>
    <t>04210</t>
  </si>
  <si>
    <t>04211</t>
    <phoneticPr fontId="1"/>
  </si>
  <si>
    <t>04212</t>
    <phoneticPr fontId="1"/>
  </si>
  <si>
    <t>04213</t>
  </si>
  <si>
    <t>04214</t>
  </si>
  <si>
    <t>04301</t>
    <phoneticPr fontId="1"/>
  </si>
  <si>
    <t>04302</t>
  </si>
  <si>
    <t>04321</t>
    <phoneticPr fontId="1"/>
  </si>
  <si>
    <t>04322</t>
  </si>
  <si>
    <t>04323</t>
  </si>
  <si>
    <t>04324</t>
  </si>
  <si>
    <t>04341</t>
    <phoneticPr fontId="1"/>
  </si>
  <si>
    <t>04361</t>
    <phoneticPr fontId="1"/>
  </si>
  <si>
    <t>04362</t>
  </si>
  <si>
    <t>04401</t>
    <phoneticPr fontId="1"/>
  </si>
  <si>
    <t>04404</t>
    <phoneticPr fontId="1"/>
  </si>
  <si>
    <t>04406</t>
    <phoneticPr fontId="1"/>
  </si>
  <si>
    <t>04422</t>
  </si>
  <si>
    <t>04423</t>
  </si>
  <si>
    <t>04424</t>
  </si>
  <si>
    <t>04421</t>
    <phoneticPr fontId="1"/>
  </si>
  <si>
    <t>04445</t>
    <phoneticPr fontId="1"/>
  </si>
  <si>
    <t>04444</t>
    <phoneticPr fontId="1"/>
  </si>
  <si>
    <t>04501</t>
    <phoneticPr fontId="1"/>
  </si>
  <si>
    <t>04505</t>
    <phoneticPr fontId="1"/>
  </si>
  <si>
    <t>04581</t>
    <phoneticPr fontId="1"/>
  </si>
  <si>
    <t>04606</t>
    <phoneticPr fontId="1"/>
  </si>
  <si>
    <t>04201</t>
    <phoneticPr fontId="1"/>
  </si>
  <si>
    <t>04382</t>
    <phoneticPr fontId="1"/>
  </si>
  <si>
    <t>04405</t>
    <phoneticPr fontId="1"/>
  </si>
  <si>
    <t>04204</t>
    <phoneticPr fontId="1"/>
  </si>
  <si>
    <t>04441</t>
    <phoneticPr fontId="1"/>
  </si>
  <si>
    <t>04442</t>
  </si>
  <si>
    <t>04443</t>
  </si>
  <si>
    <t>04461</t>
    <phoneticPr fontId="1"/>
  </si>
  <si>
    <t>04462</t>
  </si>
  <si>
    <t>04463</t>
  </si>
  <si>
    <t>04481</t>
    <phoneticPr fontId="1"/>
  </si>
  <si>
    <t>04482</t>
  </si>
  <si>
    <t>04502</t>
    <phoneticPr fontId="1"/>
  </si>
  <si>
    <t>04503</t>
  </si>
  <si>
    <t>04504</t>
  </si>
  <si>
    <t>04522</t>
  </si>
  <si>
    <t>04523</t>
  </si>
  <si>
    <t>04524</t>
  </si>
  <si>
    <t>04525</t>
  </si>
  <si>
    <t>04526</t>
  </si>
  <si>
    <t>04527</t>
  </si>
  <si>
    <t>04528</t>
  </si>
  <si>
    <t>04529</t>
  </si>
  <si>
    <t>04521</t>
    <phoneticPr fontId="1"/>
  </si>
  <si>
    <t>04530</t>
  </si>
  <si>
    <t>04541</t>
    <phoneticPr fontId="1"/>
  </si>
  <si>
    <t>04542</t>
  </si>
  <si>
    <t>04543</t>
  </si>
  <si>
    <t>04544</t>
  </si>
  <si>
    <t>04545</t>
  </si>
  <si>
    <t>04546</t>
  </si>
  <si>
    <t>04547</t>
  </si>
  <si>
    <t>04548</t>
  </si>
  <si>
    <t>04561</t>
    <phoneticPr fontId="1"/>
  </si>
  <si>
    <t>04562</t>
  </si>
  <si>
    <t>04563</t>
  </si>
  <si>
    <t>04564</t>
  </si>
  <si>
    <t>04565</t>
  </si>
  <si>
    <t>04566</t>
  </si>
  <si>
    <t>04567</t>
  </si>
  <si>
    <t>04582</t>
    <phoneticPr fontId="1"/>
  </si>
  <si>
    <t>04601</t>
    <phoneticPr fontId="1"/>
  </si>
  <si>
    <t>04602</t>
  </si>
  <si>
    <t>04603</t>
  </si>
  <si>
    <t>04604</t>
  </si>
  <si>
    <t>04605</t>
  </si>
  <si>
    <t>県計(計算式/検算)</t>
    <rPh sb="3" eb="5">
      <t>ケイサン</t>
    </rPh>
    <rPh sb="5" eb="6">
      <t>シキ</t>
    </rPh>
    <rPh sb="7" eb="9">
      <t>ケンザン</t>
    </rPh>
    <phoneticPr fontId="1"/>
  </si>
  <si>
    <t>コード</t>
    <phoneticPr fontId="1"/>
  </si>
  <si>
    <t>S33.10.1市制施行(名取･角田)/S46.11.1市制施行(泉･多賀城･岩沼)</t>
    <rPh sb="8" eb="10">
      <t>シセイ</t>
    </rPh>
    <rPh sb="10" eb="12">
      <t>シコウ</t>
    </rPh>
    <rPh sb="13" eb="15">
      <t>ナト</t>
    </rPh>
    <rPh sb="16" eb="18">
      <t>カクダ</t>
    </rPh>
    <rPh sb="28" eb="30">
      <t>シセイ</t>
    </rPh>
    <rPh sb="30" eb="32">
      <t>シコウ</t>
    </rPh>
    <rPh sb="33" eb="34">
      <t>イズミ</t>
    </rPh>
    <rPh sb="35" eb="38">
      <t>タガジョウ</t>
    </rPh>
    <rPh sb="39" eb="41">
      <t>イワヌマ</t>
    </rPh>
    <phoneticPr fontId="1"/>
  </si>
  <si>
    <t>広域圏別</t>
    <phoneticPr fontId="1"/>
  </si>
  <si>
    <t>空白は東日本大震災で報告できない市町</t>
    <rPh sb="0" eb="2">
      <t>クウハク</t>
    </rPh>
    <rPh sb="3" eb="4">
      <t>ヒガシ</t>
    </rPh>
    <rPh sb="4" eb="6">
      <t>ニホン</t>
    </rPh>
    <rPh sb="6" eb="9">
      <t>ダイシンサイ</t>
    </rPh>
    <rPh sb="10" eb="12">
      <t>ホウコク</t>
    </rPh>
    <rPh sb="16" eb="18">
      <t>シチョウ</t>
    </rPh>
    <phoneticPr fontId="1"/>
  </si>
  <si>
    <t>住民基本台帳年報(統計課)</t>
    <rPh sb="9" eb="11">
      <t>トウケイ</t>
    </rPh>
    <rPh sb="11" eb="12">
      <t>カ</t>
    </rPh>
    <phoneticPr fontId="1"/>
  </si>
  <si>
    <t>住民基本台帳年報(市町村課)</t>
    <phoneticPr fontId="1"/>
  </si>
  <si>
    <r>
      <t>住民基本台帳人口　</t>
    </r>
    <r>
      <rPr>
        <sz val="10"/>
        <rFont val="Meiryo UI"/>
        <family val="3"/>
        <charset val="128"/>
      </rPr>
      <t>(3月末/外国人を除く日本人人口)</t>
    </r>
    <rPh sb="0" eb="2">
      <t>ジュウミン</t>
    </rPh>
    <rPh sb="2" eb="4">
      <t>キホン</t>
    </rPh>
    <rPh sb="4" eb="6">
      <t>ダイチョウ</t>
    </rPh>
    <rPh sb="6" eb="8">
      <t>ジンコウ</t>
    </rPh>
    <rPh sb="11" eb="13">
      <t>ガツマツ</t>
    </rPh>
    <phoneticPr fontId="1"/>
  </si>
  <si>
    <t>冨谷市</t>
    <rPh sb="0" eb="3">
      <t>トミヤシ</t>
    </rPh>
    <phoneticPr fontId="1"/>
  </si>
  <si>
    <r>
      <t>富谷市←</t>
    </r>
    <r>
      <rPr>
        <sz val="7"/>
        <rFont val="Meiryo UI"/>
        <family val="3"/>
        <charset val="128"/>
      </rPr>
      <t>町(H28.10.10)</t>
    </r>
    <rPh sb="2" eb="3">
      <t>シ</t>
    </rPh>
    <rPh sb="4" eb="5">
      <t>マチ</t>
    </rPh>
    <phoneticPr fontId="1"/>
  </si>
  <si>
    <t>富谷町</t>
    <rPh sb="2" eb="3">
      <t>マチ</t>
    </rPh>
    <phoneticPr fontId="1"/>
  </si>
  <si>
    <r>
      <t>住民基本台帳人口　</t>
    </r>
    <r>
      <rPr>
        <sz val="10"/>
        <rFont val="Meiryo UI"/>
        <family val="3"/>
        <charset val="128"/>
      </rPr>
      <t>(3月末/外国人含む)</t>
    </r>
    <rPh sb="0" eb="2">
      <t>ジュウミン</t>
    </rPh>
    <rPh sb="2" eb="4">
      <t>キホン</t>
    </rPh>
    <rPh sb="4" eb="6">
      <t>ダイチョウ</t>
    </rPh>
    <rPh sb="6" eb="8">
      <t>ジンコウ</t>
    </rPh>
    <rPh sb="11" eb="13">
      <t>ガツマツ</t>
    </rPh>
    <rPh sb="17" eb="18">
      <t>フク</t>
    </rPh>
    <phoneticPr fontId="1"/>
  </si>
  <si>
    <t>　男</t>
    <phoneticPr fontId="1"/>
  </si>
  <si>
    <t>　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</si>
</sst>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&quot;(&quot;0&quot;)&quot;"/>
    <numFmt numFmtId="178" formatCode="0_);[Red]\(0\)"/>
  </numFmts>
  <fonts count="21" x14ac:knownFonts="1">
    <font>
      <sz val="14"/>
      <name val="Terminal"/>
      <charset val="128"/>
    </font>
    <font>
      <sz val="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7"/>
      <name val="Meiryo UI"/>
      <family val="3"/>
      <charset val="128"/>
    </font>
    <font>
      <b/>
      <sz val="8"/>
      <name val="Meiryo UI"/>
      <family val="3"/>
      <charset val="128"/>
    </font>
    <font>
      <sz val="9"/>
      <color indexed="14"/>
      <name val="Meiryo UI"/>
      <family val="3"/>
      <charset val="128"/>
    </font>
    <font>
      <sz val="9"/>
      <color indexed="18"/>
      <name val="Meiryo UI"/>
      <family val="3"/>
      <charset val="128"/>
    </font>
    <font>
      <i/>
      <sz val="9"/>
      <name val="Meiryo UI"/>
      <family val="3"/>
      <charset val="128"/>
    </font>
    <font>
      <b/>
      <sz val="10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color indexed="12"/>
      <name val="Meiryo UI"/>
      <family val="3"/>
      <charset val="128"/>
    </font>
    <font>
      <u/>
      <sz val="10"/>
      <color indexed="12"/>
      <name val="Meiryo UI"/>
      <family val="3"/>
      <charset val="128"/>
    </font>
    <font>
      <sz val="10"/>
      <color indexed="10"/>
      <name val="Meiryo UI"/>
      <family val="3"/>
      <charset val="128"/>
    </font>
    <font>
      <i/>
      <sz val="10"/>
      <name val="Meiryo UI"/>
      <family val="3"/>
      <charset val="128"/>
    </font>
    <font>
      <strike/>
      <sz val="10"/>
      <color indexed="10"/>
      <name val="Meiryo UI"/>
      <family val="3"/>
      <charset val="128"/>
    </font>
    <font>
      <u/>
      <sz val="10"/>
      <color rgb="FF0000FF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 applyProtection="1">
      <alignment vertical="center" shrinkToFit="1"/>
      <protection locked="0"/>
    </xf>
    <xf numFmtId="0" fontId="6" fillId="0" borderId="0" xfId="0" applyFont="1" applyAlignment="1">
      <alignment vertical="center" shrinkToFit="1"/>
    </xf>
    <xf numFmtId="0" fontId="6" fillId="0" borderId="0" xfId="0" applyFont="1" applyAlignment="1" applyProtection="1">
      <alignment vertical="center" shrinkToFit="1"/>
      <protection locked="0"/>
    </xf>
    <xf numFmtId="0" fontId="5" fillId="0" borderId="0" xfId="0" applyFont="1" applyAlignment="1">
      <alignment vertical="center" shrinkToFit="1"/>
    </xf>
    <xf numFmtId="0" fontId="4" fillId="0" borderId="0" xfId="0" applyFont="1" applyAlignment="1">
      <alignment horizontal="right" shrinkToFit="1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 applyProtection="1">
      <alignment vertical="center" shrinkToFit="1"/>
      <protection locked="0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 shrinkToFit="1"/>
    </xf>
    <xf numFmtId="0" fontId="4" fillId="2" borderId="0" xfId="0" applyFont="1" applyFill="1" applyAlignment="1">
      <alignment vertical="center" shrinkToFit="1"/>
    </xf>
    <xf numFmtId="0" fontId="6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>
      <alignment vertical="center"/>
    </xf>
    <xf numFmtId="0" fontId="4" fillId="3" borderId="1" xfId="0" applyFont="1" applyFill="1" applyBorder="1" applyAlignment="1" applyProtection="1">
      <alignment vertical="center" shrinkToFit="1"/>
      <protection locked="0"/>
    </xf>
    <xf numFmtId="176" fontId="4" fillId="3" borderId="1" xfId="0" applyNumberFormat="1" applyFont="1" applyFill="1" applyBorder="1" applyAlignment="1" applyProtection="1">
      <alignment vertical="center" shrinkToFit="1"/>
      <protection locked="0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vertical="center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176" fontId="4" fillId="3" borderId="1" xfId="0" applyNumberFormat="1" applyFont="1" applyFill="1" applyBorder="1" applyAlignment="1">
      <alignment vertical="center" shrinkToFit="1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7" fontId="5" fillId="0" borderId="1" xfId="0" applyNumberFormat="1" applyFont="1" applyBorder="1" applyAlignment="1" applyProtection="1">
      <alignment vertical="center" shrinkToFit="1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176" fontId="10" fillId="0" borderId="1" xfId="0" applyNumberFormat="1" applyFont="1" applyBorder="1" applyAlignment="1" applyProtection="1">
      <alignment vertical="center" shrinkToFit="1"/>
      <protection locked="0"/>
    </xf>
    <xf numFmtId="176" fontId="4" fillId="0" borderId="1" xfId="0" applyNumberFormat="1" applyFont="1" applyBorder="1" applyAlignment="1" applyProtection="1">
      <alignment vertical="center" shrinkToFit="1"/>
      <protection locked="0"/>
    </xf>
    <xf numFmtId="0" fontId="5" fillId="0" borderId="1" xfId="0" applyFont="1" applyBorder="1" applyAlignment="1" applyProtection="1">
      <alignment vertical="center" shrinkToFit="1"/>
      <protection locked="0"/>
    </xf>
    <xf numFmtId="176" fontId="10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vertical="center" shrinkToFit="1"/>
      <protection locked="0"/>
    </xf>
    <xf numFmtId="0" fontId="10" fillId="2" borderId="1" xfId="0" applyFont="1" applyFill="1" applyBorder="1" applyAlignment="1" applyProtection="1">
      <alignment vertical="center" shrinkToFit="1"/>
      <protection locked="0"/>
    </xf>
    <xf numFmtId="176" fontId="10" fillId="2" borderId="1" xfId="0" applyNumberFormat="1" applyFont="1" applyFill="1" applyBorder="1" applyAlignment="1" applyProtection="1">
      <alignment vertical="center" shrinkToFit="1"/>
      <protection locked="0"/>
    </xf>
    <xf numFmtId="176" fontId="4" fillId="2" borderId="1" xfId="0" applyNumberFormat="1" applyFont="1" applyFill="1" applyBorder="1" applyAlignment="1" applyProtection="1">
      <alignment vertical="center" shrinkToFit="1"/>
      <protection locked="0"/>
    </xf>
    <xf numFmtId="176" fontId="4" fillId="2" borderId="1" xfId="0" applyNumberFormat="1" applyFont="1" applyFill="1" applyBorder="1" applyAlignment="1">
      <alignment vertical="center" shrinkToFit="1"/>
    </xf>
    <xf numFmtId="176" fontId="10" fillId="2" borderId="1" xfId="0" applyNumberFormat="1" applyFont="1" applyFill="1" applyBorder="1" applyAlignment="1" applyProtection="1">
      <alignment horizontal="left" vertical="center"/>
      <protection locked="0"/>
    </xf>
    <xf numFmtId="176" fontId="4" fillId="2" borderId="1" xfId="0" applyNumberFormat="1" applyFont="1" applyFill="1" applyBorder="1" applyAlignment="1" applyProtection="1">
      <alignment horizontal="right" vertical="center"/>
      <protection locked="0"/>
    </xf>
    <xf numFmtId="176" fontId="4" fillId="2" borderId="1" xfId="0" applyNumberFormat="1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right" vertical="center"/>
      <protection locked="0"/>
    </xf>
    <xf numFmtId="1" fontId="4" fillId="3" borderId="1" xfId="0" applyNumberFormat="1" applyFont="1" applyFill="1" applyBorder="1" applyAlignment="1">
      <alignment vertical="center" shrinkToFit="1"/>
    </xf>
    <xf numFmtId="0" fontId="4" fillId="3" borderId="1" xfId="0" applyFont="1" applyFill="1" applyBorder="1" applyAlignment="1">
      <alignment vertical="center" shrinkToFit="1"/>
    </xf>
    <xf numFmtId="176" fontId="4" fillId="0" borderId="1" xfId="0" applyNumberFormat="1" applyFont="1" applyBorder="1" applyAlignment="1" applyProtection="1">
      <alignment horizontal="left" vertical="center"/>
      <protection locked="0"/>
    </xf>
    <xf numFmtId="176" fontId="4" fillId="0" borderId="3" xfId="0" applyNumberFormat="1" applyFont="1" applyBorder="1" applyAlignment="1" applyProtection="1">
      <alignment horizontal="left" vertical="center"/>
      <protection locked="0"/>
    </xf>
    <xf numFmtId="176" fontId="5" fillId="2" borderId="1" xfId="0" applyNumberFormat="1" applyFont="1" applyFill="1" applyBorder="1" applyAlignment="1" applyProtection="1">
      <alignment vertical="center" shrinkToFit="1"/>
      <protection locked="0"/>
    </xf>
    <xf numFmtId="176" fontId="5" fillId="3" borderId="1" xfId="0" applyNumberFormat="1" applyFont="1" applyFill="1" applyBorder="1" applyAlignment="1" applyProtection="1">
      <alignment vertical="center" shrinkToFit="1"/>
      <protection locked="0"/>
    </xf>
    <xf numFmtId="177" fontId="4" fillId="0" borderId="1" xfId="0" applyNumberFormat="1" applyFont="1" applyBorder="1" applyAlignment="1" applyProtection="1">
      <alignment vertical="center" shrinkToFit="1"/>
      <protection locked="0"/>
    </xf>
    <xf numFmtId="176" fontId="10" fillId="0" borderId="1" xfId="0" applyNumberFormat="1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horizontal="right" shrinkToFit="1"/>
    </xf>
    <xf numFmtId="0" fontId="9" fillId="0" borderId="1" xfId="0" applyFont="1" applyBorder="1" applyAlignment="1">
      <alignment vertical="center" shrinkToFit="1"/>
    </xf>
    <xf numFmtId="0" fontId="9" fillId="3" borderId="1" xfId="0" applyFont="1" applyFill="1" applyBorder="1" applyAlignment="1">
      <alignment vertical="center" shrinkToFit="1"/>
    </xf>
    <xf numFmtId="177" fontId="5" fillId="3" borderId="1" xfId="0" applyNumberFormat="1" applyFont="1" applyFill="1" applyBorder="1" applyAlignment="1" applyProtection="1">
      <alignment vertical="center" shrinkToFit="1"/>
      <protection locked="0"/>
    </xf>
    <xf numFmtId="176" fontId="10" fillId="3" borderId="1" xfId="0" applyNumberFormat="1" applyFont="1" applyFill="1" applyBorder="1" applyAlignment="1" applyProtection="1">
      <alignment vertical="center" shrinkToFit="1"/>
      <protection locked="0"/>
    </xf>
    <xf numFmtId="177" fontId="5" fillId="2" borderId="1" xfId="0" applyNumberFormat="1" applyFont="1" applyFill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>
      <alignment vertical="center" shrinkToFit="1"/>
    </xf>
    <xf numFmtId="178" fontId="7" fillId="0" borderId="1" xfId="0" applyNumberFormat="1" applyFont="1" applyBorder="1" applyAlignment="1">
      <alignment vertical="center" shrinkToFit="1"/>
    </xf>
    <xf numFmtId="178" fontId="7" fillId="0" borderId="1" xfId="0" applyNumberFormat="1" applyFont="1" applyBorder="1" applyAlignment="1">
      <alignment horizontal="left" vertical="center" shrinkToFit="1"/>
    </xf>
    <xf numFmtId="178" fontId="5" fillId="0" borderId="1" xfId="0" applyNumberFormat="1" applyFont="1" applyBorder="1" applyAlignment="1">
      <alignment vertical="center" shrinkToFit="1"/>
    </xf>
    <xf numFmtId="178" fontId="5" fillId="0" borderId="1" xfId="0" applyNumberFormat="1" applyFont="1" applyBorder="1" applyAlignment="1">
      <alignment horizontal="center" vertical="center" shrinkToFit="1"/>
    </xf>
    <xf numFmtId="178" fontId="4" fillId="0" borderId="1" xfId="0" applyNumberFormat="1" applyFont="1" applyBorder="1" applyAlignment="1">
      <alignment vertical="center" shrinkToFit="1"/>
    </xf>
    <xf numFmtId="178" fontId="8" fillId="3" borderId="1" xfId="0" applyNumberFormat="1" applyFont="1" applyFill="1" applyBorder="1" applyAlignment="1">
      <alignment vertical="center" shrinkToFit="1"/>
    </xf>
    <xf numFmtId="178" fontId="4" fillId="3" borderId="1" xfId="0" applyNumberFormat="1" applyFont="1" applyFill="1" applyBorder="1" applyAlignment="1">
      <alignment vertical="center" shrinkToFit="1"/>
    </xf>
    <xf numFmtId="178" fontId="4" fillId="2" borderId="1" xfId="0" applyNumberFormat="1" applyFont="1" applyFill="1" applyBorder="1" applyAlignment="1">
      <alignment vertical="center" shrinkToFit="1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1" xfId="0" applyFont="1" applyBorder="1" applyAlignment="1">
      <alignment shrinkToFi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>
      <alignment horizontal="right" vertical="center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6" fillId="3" borderId="0" xfId="0" applyFont="1" applyFill="1" applyAlignment="1">
      <alignment vertical="center" shrinkToFit="1"/>
    </xf>
    <xf numFmtId="0" fontId="11" fillId="0" borderId="0" xfId="0" applyFont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177" fontId="5" fillId="0" borderId="6" xfId="0" applyNumberFormat="1" applyFont="1" applyBorder="1" applyAlignment="1" applyProtection="1">
      <alignment vertical="center" shrinkToFit="1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176" fontId="10" fillId="0" borderId="6" xfId="0" applyNumberFormat="1" applyFont="1" applyBorder="1" applyAlignment="1" applyProtection="1">
      <alignment vertical="center" shrinkToFit="1"/>
      <protection locked="0"/>
    </xf>
    <xf numFmtId="176" fontId="4" fillId="0" borderId="6" xfId="0" applyNumberFormat="1" applyFont="1" applyBorder="1" applyAlignment="1" applyProtection="1">
      <alignment vertical="center" shrinkToFit="1"/>
      <protection locked="0"/>
    </xf>
    <xf numFmtId="176" fontId="4" fillId="0" borderId="6" xfId="0" applyNumberFormat="1" applyFont="1" applyBorder="1" applyAlignment="1">
      <alignment vertical="center" shrinkToFit="1"/>
    </xf>
    <xf numFmtId="176" fontId="10" fillId="0" borderId="6" xfId="0" applyNumberFormat="1" applyFont="1" applyBorder="1" applyAlignment="1" applyProtection="1">
      <alignment horizontal="left" vertical="center"/>
      <protection locked="0"/>
    </xf>
    <xf numFmtId="1" fontId="4" fillId="3" borderId="1" xfId="0" applyNumberFormat="1" applyFont="1" applyFill="1" applyBorder="1" applyAlignment="1" applyProtection="1">
      <alignment vertical="center" shrinkToFit="1"/>
      <protection locked="0"/>
    </xf>
    <xf numFmtId="57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57" fontId="7" fillId="4" borderId="1" xfId="0" applyNumberFormat="1" applyFont="1" applyFill="1" applyBorder="1" applyAlignment="1" applyProtection="1">
      <alignment horizontal="center" vertical="center"/>
      <protection locked="0"/>
    </xf>
    <xf numFmtId="57" fontId="7" fillId="4" borderId="1" xfId="0" applyNumberFormat="1" applyFont="1" applyFill="1" applyBorder="1" applyAlignment="1" applyProtection="1">
      <alignment vertical="center" shrinkToFit="1"/>
      <protection locked="0"/>
    </xf>
    <xf numFmtId="57" fontId="7" fillId="4" borderId="1" xfId="0" applyNumberFormat="1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Alignment="1">
      <alignment vertical="center"/>
    </xf>
    <xf numFmtId="57" fontId="7" fillId="4" borderId="1" xfId="0" quotePrefix="1" applyNumberFormat="1" applyFont="1" applyFill="1" applyBorder="1" applyAlignment="1" applyProtection="1">
      <alignment vertical="center"/>
      <protection locked="0"/>
    </xf>
    <xf numFmtId="57" fontId="7" fillId="4" borderId="1" xfId="0" applyNumberFormat="1" applyFont="1" applyFill="1" applyBorder="1" applyAlignment="1" applyProtection="1">
      <alignment vertical="center"/>
      <protection locked="0"/>
    </xf>
    <xf numFmtId="0" fontId="12" fillId="4" borderId="0" xfId="0" applyFont="1" applyFill="1" applyAlignment="1">
      <alignment vertical="center"/>
    </xf>
    <xf numFmtId="57" fontId="7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13" fillId="4" borderId="1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right"/>
    </xf>
    <xf numFmtId="57" fontId="7" fillId="4" borderId="1" xfId="0" applyNumberFormat="1" applyFont="1" applyFill="1" applyBorder="1" applyAlignment="1" applyProtection="1">
      <alignment vertical="center" wrapText="1"/>
      <protection locked="0"/>
    </xf>
    <xf numFmtId="0" fontId="12" fillId="4" borderId="0" xfId="0" applyFont="1" applyFill="1" applyAlignment="1" applyProtection="1">
      <alignment horizontal="left" vertical="center"/>
      <protection locked="0"/>
    </xf>
    <xf numFmtId="57" fontId="13" fillId="4" borderId="1" xfId="0" applyNumberFormat="1" applyFont="1" applyFill="1" applyBorder="1" applyAlignment="1">
      <alignment vertical="center" shrinkToFit="1"/>
    </xf>
    <xf numFmtId="178" fontId="13" fillId="4" borderId="1" xfId="0" applyNumberFormat="1" applyFont="1" applyFill="1" applyBorder="1" applyAlignment="1">
      <alignment vertical="center"/>
    </xf>
    <xf numFmtId="57" fontId="7" fillId="4" borderId="0" xfId="0" applyNumberFormat="1" applyFont="1" applyFill="1" applyAlignment="1">
      <alignment vertical="center" wrapText="1"/>
    </xf>
    <xf numFmtId="57" fontId="12" fillId="4" borderId="1" xfId="0" applyNumberFormat="1" applyFont="1" applyFill="1" applyBorder="1" applyAlignment="1" applyProtection="1">
      <alignment vertical="center" wrapText="1"/>
      <protection locked="0"/>
    </xf>
    <xf numFmtId="57" fontId="7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right"/>
    </xf>
    <xf numFmtId="178" fontId="14" fillId="0" borderId="0" xfId="0" applyNumberFormat="1" applyFont="1" applyAlignment="1">
      <alignment vertical="center"/>
    </xf>
    <xf numFmtId="0" fontId="14" fillId="0" borderId="0" xfId="0" applyFont="1"/>
    <xf numFmtId="0" fontId="14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0" xfId="0" applyFont="1" applyAlignment="1">
      <alignment vertical="center" shrinkToFit="1"/>
    </xf>
    <xf numFmtId="0" fontId="11" fillId="0" borderId="0" xfId="0" applyFont="1" applyAlignment="1" applyProtection="1">
      <alignment horizontal="center" vertical="center"/>
      <protection locked="0"/>
    </xf>
    <xf numFmtId="0" fontId="15" fillId="0" borderId="0" xfId="0" applyFont="1"/>
    <xf numFmtId="0" fontId="16" fillId="0" borderId="0" xfId="1" applyFont="1" applyBorder="1" applyAlignment="1" applyProtection="1"/>
    <xf numFmtId="0" fontId="17" fillId="0" borderId="0" xfId="0" applyFont="1" applyAlignment="1" applyProtection="1">
      <alignment horizontal="center" vertical="center"/>
      <protection locked="0"/>
    </xf>
    <xf numFmtId="0" fontId="14" fillId="0" borderId="0" xfId="0" quotePrefix="1" applyFont="1" applyAlignment="1" applyProtection="1">
      <alignment horizontal="left" vertical="center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>
      <alignment horizontal="left" vertical="center"/>
    </xf>
    <xf numFmtId="178" fontId="11" fillId="0" borderId="0" xfId="0" applyNumberFormat="1" applyFont="1" applyAlignment="1">
      <alignment vertical="center"/>
    </xf>
    <xf numFmtId="178" fontId="11" fillId="0" borderId="0" xfId="0" applyNumberFormat="1" applyFont="1" applyAlignment="1">
      <alignment horizontal="left" vertical="center"/>
    </xf>
    <xf numFmtId="178" fontId="14" fillId="0" borderId="0" xfId="0" applyNumberFormat="1" applyFont="1" applyAlignment="1">
      <alignment horizontal="center" vertical="center"/>
    </xf>
    <xf numFmtId="57" fontId="11" fillId="0" borderId="0" xfId="0" applyNumberFormat="1" applyFont="1" applyAlignment="1">
      <alignment vertical="center" wrapText="1"/>
    </xf>
    <xf numFmtId="57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57" fontId="11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vertical="center" shrinkToFit="1"/>
    </xf>
    <xf numFmtId="178" fontId="14" fillId="0" borderId="1" xfId="0" applyNumberFormat="1" applyFont="1" applyBorder="1" applyAlignment="1">
      <alignment vertical="center" shrinkToFit="1"/>
    </xf>
    <xf numFmtId="176" fontId="14" fillId="0" borderId="1" xfId="0" applyNumberFormat="1" applyFont="1" applyBorder="1" applyAlignment="1">
      <alignment vertical="center"/>
    </xf>
    <xf numFmtId="176" fontId="14" fillId="0" borderId="1" xfId="0" applyNumberFormat="1" applyFont="1" applyBorder="1" applyAlignment="1" applyProtection="1">
      <alignment horizontal="right" vertical="center"/>
      <protection locked="0"/>
    </xf>
    <xf numFmtId="176" fontId="14" fillId="0" borderId="1" xfId="0" applyNumberFormat="1" applyFont="1" applyBorder="1" applyAlignment="1" applyProtection="1">
      <alignment vertical="center" shrinkToFit="1"/>
      <protection locked="0"/>
    </xf>
    <xf numFmtId="176" fontId="14" fillId="0" borderId="3" xfId="0" applyNumberFormat="1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>
      <alignment horizontal="left" vertical="center"/>
    </xf>
    <xf numFmtId="176" fontId="14" fillId="0" borderId="1" xfId="0" applyNumberFormat="1" applyFont="1" applyBorder="1" applyAlignment="1">
      <alignment vertical="center" shrinkToFit="1"/>
    </xf>
    <xf numFmtId="176" fontId="14" fillId="0" borderId="1" xfId="0" applyNumberFormat="1" applyFont="1" applyBorder="1" applyAlignment="1" applyProtection="1">
      <alignment vertical="center"/>
      <protection locked="0"/>
    </xf>
    <xf numFmtId="0" fontId="14" fillId="0" borderId="1" xfId="0" applyFont="1" applyBorder="1" applyAlignment="1">
      <alignment vertical="center"/>
    </xf>
    <xf numFmtId="176" fontId="14" fillId="0" borderId="1" xfId="0" applyNumberFormat="1" applyFont="1" applyBorder="1" applyAlignment="1">
      <alignment horizontal="left" vertical="center"/>
    </xf>
    <xf numFmtId="176" fontId="14" fillId="0" borderId="1" xfId="0" applyNumberFormat="1" applyFont="1" applyBorder="1" applyAlignment="1">
      <alignment horizontal="right" vertical="center"/>
    </xf>
    <xf numFmtId="176" fontId="14" fillId="0" borderId="5" xfId="0" applyNumberFormat="1" applyFont="1" applyBorder="1" applyAlignment="1" applyProtection="1">
      <alignment vertical="center"/>
      <protection locked="0"/>
    </xf>
    <xf numFmtId="176" fontId="14" fillId="0" borderId="5" xfId="0" applyNumberFormat="1" applyFont="1" applyBorder="1" applyAlignment="1">
      <alignment vertical="center" shrinkToFit="1"/>
    </xf>
    <xf numFmtId="0" fontId="14" fillId="0" borderId="5" xfId="0" applyFont="1" applyBorder="1" applyAlignment="1">
      <alignment vertical="center" shrinkToFit="1"/>
    </xf>
    <xf numFmtId="176" fontId="14" fillId="0" borderId="0" xfId="0" applyNumberFormat="1" applyFont="1" applyAlignment="1" applyProtection="1">
      <alignment vertical="center"/>
      <protection locked="0"/>
    </xf>
    <xf numFmtId="0" fontId="14" fillId="0" borderId="5" xfId="0" applyFont="1" applyBorder="1" applyAlignment="1">
      <alignment vertical="center"/>
    </xf>
    <xf numFmtId="176" fontId="14" fillId="0" borderId="5" xfId="0" applyNumberFormat="1" applyFont="1" applyBorder="1" applyAlignment="1">
      <alignment horizontal="center" vertical="center"/>
    </xf>
    <xf numFmtId="176" fontId="14" fillId="0" borderId="5" xfId="0" applyNumberFormat="1" applyFont="1" applyBorder="1" applyAlignment="1">
      <alignment horizontal="left" vertical="center"/>
    </xf>
    <xf numFmtId="176" fontId="14" fillId="0" borderId="1" xfId="0" quotePrefix="1" applyNumberFormat="1" applyFont="1" applyBorder="1" applyAlignment="1" applyProtection="1">
      <alignment horizontal="center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8" fillId="0" borderId="1" xfId="0" applyNumberFormat="1" applyFont="1" applyBorder="1" applyAlignment="1" applyProtection="1">
      <alignment horizontal="right" vertical="center"/>
      <protection locked="0"/>
    </xf>
    <xf numFmtId="176" fontId="14" fillId="5" borderId="1" xfId="0" applyNumberFormat="1" applyFont="1" applyFill="1" applyBorder="1" applyAlignment="1" applyProtection="1">
      <alignment horizontal="right" vertical="center"/>
      <protection locked="0"/>
    </xf>
    <xf numFmtId="176" fontId="14" fillId="0" borderId="1" xfId="0" applyNumberFormat="1" applyFont="1" applyBorder="1" applyAlignment="1" applyProtection="1">
      <alignment horizontal="center" vertical="center"/>
      <protection locked="0"/>
    </xf>
    <xf numFmtId="176" fontId="14" fillId="0" borderId="2" xfId="0" applyNumberFormat="1" applyFont="1" applyBorder="1" applyAlignment="1" applyProtection="1">
      <alignment vertical="center"/>
      <protection locked="0"/>
    </xf>
    <xf numFmtId="176" fontId="14" fillId="0" borderId="2" xfId="0" applyNumberFormat="1" applyFont="1" applyBorder="1" applyAlignment="1" applyProtection="1">
      <alignment horizontal="right" vertical="center"/>
      <protection locked="0"/>
    </xf>
    <xf numFmtId="176" fontId="14" fillId="0" borderId="2" xfId="0" applyNumberFormat="1" applyFont="1" applyBorder="1" applyAlignment="1" applyProtection="1">
      <alignment vertical="center" shrinkToFit="1"/>
      <protection locked="0"/>
    </xf>
    <xf numFmtId="0" fontId="14" fillId="0" borderId="2" xfId="0" applyFont="1" applyBorder="1" applyAlignment="1">
      <alignment vertical="center"/>
    </xf>
    <xf numFmtId="176" fontId="14" fillId="0" borderId="2" xfId="0" applyNumberFormat="1" applyFont="1" applyBorder="1" applyAlignment="1">
      <alignment vertical="center" shrinkToFit="1"/>
    </xf>
    <xf numFmtId="176" fontId="19" fillId="0" borderId="2" xfId="0" applyNumberFormat="1" applyFont="1" applyBorder="1" applyAlignment="1">
      <alignment vertical="center"/>
    </xf>
    <xf numFmtId="176" fontId="14" fillId="0" borderId="2" xfId="0" applyNumberFormat="1" applyFont="1" applyBorder="1" applyAlignment="1" applyProtection="1">
      <alignment horizontal="left" vertical="center"/>
      <protection locked="0"/>
    </xf>
    <xf numFmtId="176" fontId="14" fillId="0" borderId="0" xfId="0" applyNumberFormat="1" applyFont="1" applyAlignment="1" applyProtection="1">
      <alignment horizontal="right" vertical="center"/>
      <protection locked="0"/>
    </xf>
    <xf numFmtId="176" fontId="14" fillId="0" borderId="0" xfId="0" applyNumberFormat="1" applyFont="1" applyAlignment="1">
      <alignment vertical="center"/>
    </xf>
    <xf numFmtId="178" fontId="14" fillId="0" borderId="1" xfId="0" applyNumberFormat="1" applyFont="1" applyBorder="1" applyAlignment="1">
      <alignment vertical="center"/>
    </xf>
    <xf numFmtId="176" fontId="14" fillId="0" borderId="0" xfId="0" applyNumberFormat="1" applyFont="1" applyAlignment="1" applyProtection="1">
      <alignment horizontal="left" vertical="center"/>
      <protection locked="0"/>
    </xf>
    <xf numFmtId="176" fontId="11" fillId="0" borderId="0" xfId="0" applyNumberFormat="1" applyFont="1" applyAlignment="1" applyProtection="1">
      <alignment vertical="center"/>
      <protection locked="0"/>
    </xf>
    <xf numFmtId="176" fontId="14" fillId="0" borderId="3" xfId="0" applyNumberFormat="1" applyFont="1" applyBorder="1" applyAlignment="1" applyProtection="1">
      <alignment horizontal="right" vertical="center"/>
      <protection locked="0"/>
    </xf>
    <xf numFmtId="176" fontId="14" fillId="0" borderId="3" xfId="0" applyNumberFormat="1" applyFont="1" applyBorder="1" applyAlignment="1" applyProtection="1">
      <alignment vertical="center"/>
      <protection locked="0"/>
    </xf>
    <xf numFmtId="0" fontId="14" fillId="0" borderId="3" xfId="0" applyFont="1" applyBorder="1" applyAlignment="1">
      <alignment vertical="center"/>
    </xf>
    <xf numFmtId="176" fontId="14" fillId="0" borderId="3" xfId="0" applyNumberFormat="1" applyFont="1" applyBorder="1" applyAlignment="1">
      <alignment vertical="center"/>
    </xf>
    <xf numFmtId="176" fontId="14" fillId="2" borderId="1" xfId="0" quotePrefix="1" applyNumberFormat="1" applyFont="1" applyFill="1" applyBorder="1" applyAlignment="1" applyProtection="1">
      <alignment horizontal="center" vertical="center"/>
      <protection locked="0"/>
    </xf>
    <xf numFmtId="176" fontId="14" fillId="2" borderId="1" xfId="0" applyNumberFormat="1" applyFont="1" applyFill="1" applyBorder="1" applyAlignment="1" applyProtection="1">
      <alignment horizontal="center" vertical="center"/>
      <protection locked="0"/>
    </xf>
    <xf numFmtId="176" fontId="14" fillId="0" borderId="1" xfId="0" applyNumberFormat="1" applyFont="1" applyBorder="1" applyAlignment="1">
      <alignment horizontal="center" vertical="center"/>
    </xf>
    <xf numFmtId="176" fontId="14" fillId="0" borderId="4" xfId="0" quotePrefix="1" applyNumberFormat="1" applyFont="1" applyBorder="1" applyAlignment="1" applyProtection="1">
      <alignment horizontal="center" vertical="center"/>
      <protection locked="0"/>
    </xf>
    <xf numFmtId="0" fontId="20" fillId="0" borderId="0" xfId="1" quotePrefix="1" applyFont="1" applyAlignment="1" applyProtection="1">
      <alignment horizontal="left"/>
    </xf>
    <xf numFmtId="176" fontId="5" fillId="0" borderId="1" xfId="0" applyNumberFormat="1" applyFont="1" applyBorder="1" applyAlignment="1" applyProtection="1">
      <alignment vertical="center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宮城県と仙台市の人口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(住民基本台帳人口/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12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千人)</a:t>
            </a:r>
          </a:p>
        </c:rich>
      </c:tx>
      <c:layout>
        <c:manualLayout>
          <c:xMode val="edge"/>
          <c:yMode val="edge"/>
          <c:x val="0.28657232704402513"/>
          <c:y val="0.45880465256473252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0.11249924645628004"/>
          <c:w val="0.91682152988311028"/>
          <c:h val="0.81819240345350119"/>
        </c:manualLayout>
      </c:layout>
      <c:lineChart>
        <c:grouping val="standard"/>
        <c:varyColors val="0"/>
        <c:ser>
          <c:idx val="0"/>
          <c:order val="0"/>
          <c:tx>
            <c:strRef>
              <c:f>人口!$D$68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人口!$E$68:$BP$68</c:f>
              <c:numCache>
                <c:formatCode>General</c:formatCode>
                <c:ptCount val="64"/>
                <c:pt idx="0">
                  <c:v>1735913</c:v>
                </c:pt>
                <c:pt idx="1">
                  <c:v>1733304</c:v>
                </c:pt>
                <c:pt idx="2">
                  <c:v>1726035</c:v>
                </c:pt>
                <c:pt idx="3">
                  <c:v>1737377</c:v>
                </c:pt>
                <c:pt idx="4">
                  <c:v>1744111</c:v>
                </c:pt>
                <c:pt idx="5">
                  <c:v>1800792</c:v>
                </c:pt>
                <c:pt idx="6">
                  <c:v>1804099</c:v>
                </c:pt>
                <c:pt idx="7">
                  <c:v>1817871</c:v>
                </c:pt>
                <c:pt idx="8">
                  <c:v>1832082</c:v>
                </c:pt>
                <c:pt idx="9">
                  <c:v>1828184</c:v>
                </c:pt>
                <c:pt idx="10">
                  <c:v>1837736</c:v>
                </c:pt>
                <c:pt idx="11">
                  <c:v>1854620</c:v>
                </c:pt>
                <c:pt idx="12">
                  <c:v>1869574</c:v>
                </c:pt>
                <c:pt idx="13">
                  <c:v>1895076</c:v>
                </c:pt>
                <c:pt idx="14">
                  <c:v>1924900</c:v>
                </c:pt>
                <c:pt idx="15">
                  <c:v>1948651</c:v>
                </c:pt>
                <c:pt idx="16">
                  <c:v>1974072</c:v>
                </c:pt>
                <c:pt idx="17">
                  <c:v>2009888</c:v>
                </c:pt>
                <c:pt idx="18">
                  <c:v>2035214</c:v>
                </c:pt>
                <c:pt idx="19">
                  <c:v>2060340</c:v>
                </c:pt>
                <c:pt idx="20">
                  <c:v>2083531</c:v>
                </c:pt>
                <c:pt idx="21">
                  <c:v>2104301</c:v>
                </c:pt>
                <c:pt idx="22">
                  <c:v>2125388</c:v>
                </c:pt>
                <c:pt idx="23">
                  <c:v>2142950</c:v>
                </c:pt>
                <c:pt idx="24">
                  <c:v>2158877</c:v>
                </c:pt>
                <c:pt idx="25">
                  <c:v>2173920</c:v>
                </c:pt>
                <c:pt idx="26">
                  <c:v>2188058</c:v>
                </c:pt>
                <c:pt idx="27">
                  <c:v>2203721</c:v>
                </c:pt>
                <c:pt idx="28">
                  <c:v>2219507</c:v>
                </c:pt>
                <c:pt idx="29">
                  <c:v>2234491</c:v>
                </c:pt>
                <c:pt idx="30">
                  <c:v>2248946</c:v>
                </c:pt>
                <c:pt idx="31">
                  <c:v>2265810</c:v>
                </c:pt>
                <c:pt idx="32">
                  <c:v>2280551</c:v>
                </c:pt>
                <c:pt idx="33">
                  <c:v>2294320</c:v>
                </c:pt>
                <c:pt idx="34">
                  <c:v>2308226</c:v>
                </c:pt>
                <c:pt idx="35">
                  <c:v>2321668</c:v>
                </c:pt>
                <c:pt idx="36">
                  <c:v>2333005</c:v>
                </c:pt>
                <c:pt idx="37">
                  <c:v>2342479</c:v>
                </c:pt>
                <c:pt idx="38">
                  <c:v>2349574</c:v>
                </c:pt>
                <c:pt idx="39">
                  <c:v>2353972</c:v>
                </c:pt>
                <c:pt idx="40">
                  <c:v>2357974</c:v>
                </c:pt>
                <c:pt idx="41">
                  <c:v>2360173</c:v>
                </c:pt>
                <c:pt idx="42">
                  <c:v>2359962</c:v>
                </c:pt>
                <c:pt idx="43">
                  <c:v>2360411</c:v>
                </c:pt>
                <c:pt idx="44">
                  <c:v>2358702</c:v>
                </c:pt>
                <c:pt idx="45">
                  <c:v>2354832</c:v>
                </c:pt>
                <c:pt idx="46">
                  <c:v>2350134</c:v>
                </c:pt>
                <c:pt idx="47">
                  <c:v>2344234</c:v>
                </c:pt>
                <c:pt idx="48">
                  <c:v>2338753</c:v>
                </c:pt>
                <c:pt idx="49">
                  <c:v>2335757</c:v>
                </c:pt>
                <c:pt idx="50">
                  <c:v>2332650</c:v>
                </c:pt>
                <c:pt idx="51">
                  <c:v>2310533</c:v>
                </c:pt>
                <c:pt idx="52">
                  <c:v>2313156</c:v>
                </c:pt>
                <c:pt idx="53">
                  <c:v>2314509</c:v>
                </c:pt>
                <c:pt idx="54">
                  <c:v>2328133</c:v>
                </c:pt>
                <c:pt idx="55">
                  <c:v>2307089</c:v>
                </c:pt>
                <c:pt idx="56">
                  <c:v>2319438</c:v>
                </c:pt>
                <c:pt idx="57">
                  <c:v>2312085</c:v>
                </c:pt>
                <c:pt idx="58">
                  <c:v>2303098</c:v>
                </c:pt>
                <c:pt idx="59">
                  <c:v>2292386</c:v>
                </c:pt>
                <c:pt idx="60">
                  <c:v>2282107</c:v>
                </c:pt>
                <c:pt idx="61">
                  <c:v>2268356</c:v>
                </c:pt>
                <c:pt idx="62">
                  <c:v>2257480</c:v>
                </c:pt>
                <c:pt idx="63">
                  <c:v>2242394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0-43D1-9FF5-1296F8777ECB}"/>
            </c:ext>
          </c:extLst>
        </c:ser>
        <c:ser>
          <c:idx val="1"/>
          <c:order val="1"/>
          <c:tx>
            <c:strRef>
              <c:f>人口!$D$69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人口!$E$69:$BP$69</c:f>
              <c:numCache>
                <c:formatCode>0;"△ "0</c:formatCode>
                <c:ptCount val="64"/>
                <c:pt idx="0">
                  <c:v>1355207</c:v>
                </c:pt>
                <c:pt idx="1">
                  <c:v>1356186</c:v>
                </c:pt>
                <c:pt idx="2">
                  <c:v>1356732</c:v>
                </c:pt>
                <c:pt idx="3">
                  <c:v>1373377</c:v>
                </c:pt>
                <c:pt idx="4">
                  <c:v>1380727</c:v>
                </c:pt>
                <c:pt idx="5">
                  <c:v>1426710</c:v>
                </c:pt>
                <c:pt idx="6">
                  <c:v>1434058</c:v>
                </c:pt>
                <c:pt idx="7">
                  <c:v>1449934</c:v>
                </c:pt>
                <c:pt idx="8">
                  <c:v>1466218</c:v>
                </c:pt>
                <c:pt idx="9">
                  <c:v>1464783</c:v>
                </c:pt>
                <c:pt idx="10">
                  <c:v>1475546</c:v>
                </c:pt>
                <c:pt idx="11">
                  <c:v>1493533</c:v>
                </c:pt>
                <c:pt idx="12">
                  <c:v>1509929</c:v>
                </c:pt>
                <c:pt idx="13">
                  <c:v>1533450</c:v>
                </c:pt>
                <c:pt idx="14">
                  <c:v>1559876</c:v>
                </c:pt>
                <c:pt idx="15">
                  <c:v>1580670</c:v>
                </c:pt>
                <c:pt idx="16">
                  <c:v>1602210</c:v>
                </c:pt>
                <c:pt idx="17">
                  <c:v>1634069</c:v>
                </c:pt>
                <c:pt idx="18">
                  <c:v>1656159</c:v>
                </c:pt>
                <c:pt idx="19">
                  <c:v>1678138</c:v>
                </c:pt>
                <c:pt idx="20">
                  <c:v>1698897</c:v>
                </c:pt>
                <c:pt idx="21">
                  <c:v>1717489</c:v>
                </c:pt>
                <c:pt idx="22">
                  <c:v>1735126</c:v>
                </c:pt>
                <c:pt idx="23">
                  <c:v>1750408</c:v>
                </c:pt>
                <c:pt idx="24">
                  <c:v>1764054</c:v>
                </c:pt>
                <c:pt idx="25">
                  <c:v>1776978</c:v>
                </c:pt>
                <c:pt idx="26">
                  <c:v>1789780</c:v>
                </c:pt>
                <c:pt idx="27">
                  <c:v>1804375</c:v>
                </c:pt>
                <c:pt idx="28">
                  <c:v>1818357</c:v>
                </c:pt>
                <c:pt idx="29">
                  <c:v>1830378</c:v>
                </c:pt>
                <c:pt idx="30">
                  <c:v>1839797</c:v>
                </c:pt>
                <c:pt idx="31">
                  <c:v>1852657</c:v>
                </c:pt>
                <c:pt idx="32">
                  <c:v>1863208</c:v>
                </c:pt>
                <c:pt idx="33">
                  <c:v>1872186</c:v>
                </c:pt>
                <c:pt idx="34">
                  <c:v>1881612</c:v>
                </c:pt>
                <c:pt idx="35">
                  <c:v>1892525</c:v>
                </c:pt>
                <c:pt idx="36">
                  <c:v>1901034</c:v>
                </c:pt>
                <c:pt idx="37">
                  <c:v>1908043</c:v>
                </c:pt>
                <c:pt idx="38">
                  <c:v>1913177</c:v>
                </c:pt>
                <c:pt idx="39">
                  <c:v>1916849</c:v>
                </c:pt>
                <c:pt idx="40">
                  <c:v>1920359</c:v>
                </c:pt>
                <c:pt idx="41">
                  <c:v>1922864</c:v>
                </c:pt>
                <c:pt idx="42">
                  <c:v>1922822</c:v>
                </c:pt>
                <c:pt idx="43">
                  <c:v>1922404</c:v>
                </c:pt>
                <c:pt idx="44">
                  <c:v>1920794</c:v>
                </c:pt>
                <c:pt idx="45">
                  <c:v>1917979</c:v>
                </c:pt>
                <c:pt idx="46">
                  <c:v>1914518</c:v>
                </c:pt>
                <c:pt idx="47">
                  <c:v>1910060</c:v>
                </c:pt>
                <c:pt idx="48">
                  <c:v>1906039</c:v>
                </c:pt>
                <c:pt idx="49">
                  <c:v>1904237</c:v>
                </c:pt>
                <c:pt idx="50">
                  <c:v>1902046</c:v>
                </c:pt>
                <c:pt idx="51">
                  <c:v>1886586</c:v>
                </c:pt>
                <c:pt idx="52">
                  <c:v>1891654</c:v>
                </c:pt>
                <c:pt idx="53">
                  <c:v>1894541</c:v>
                </c:pt>
                <c:pt idx="54">
                  <c:v>1907979</c:v>
                </c:pt>
                <c:pt idx="55">
                  <c:v>1890576</c:v>
                </c:pt>
                <c:pt idx="56">
                  <c:v>1955870</c:v>
                </c:pt>
                <c:pt idx="57">
                  <c:v>1951796</c:v>
                </c:pt>
                <c:pt idx="58">
                  <c:v>1946042</c:v>
                </c:pt>
                <c:pt idx="59">
                  <c:v>1938821</c:v>
                </c:pt>
                <c:pt idx="60">
                  <c:v>1932371</c:v>
                </c:pt>
                <c:pt idx="61">
                  <c:v>1922386</c:v>
                </c:pt>
                <c:pt idx="62">
                  <c:v>1915290</c:v>
                </c:pt>
                <c:pt idx="63">
                  <c:v>1903946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0-43D1-9FF5-1296F8777ECB}"/>
            </c:ext>
          </c:extLst>
        </c:ser>
        <c:ser>
          <c:idx val="2"/>
          <c:order val="2"/>
          <c:tx>
            <c:strRef>
              <c:f>人口!$D$70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人口!$E$70:$BP$70</c:f>
              <c:numCache>
                <c:formatCode>0;"△ "0</c:formatCode>
                <c:ptCount val="64"/>
                <c:pt idx="0">
                  <c:v>380706</c:v>
                </c:pt>
                <c:pt idx="1">
                  <c:v>377118</c:v>
                </c:pt>
                <c:pt idx="2">
                  <c:v>369303</c:v>
                </c:pt>
                <c:pt idx="3">
                  <c:v>364000</c:v>
                </c:pt>
                <c:pt idx="4">
                  <c:v>363384</c:v>
                </c:pt>
                <c:pt idx="5">
                  <c:v>374082</c:v>
                </c:pt>
                <c:pt idx="6">
                  <c:v>370041</c:v>
                </c:pt>
                <c:pt idx="7">
                  <c:v>367937</c:v>
                </c:pt>
                <c:pt idx="8">
                  <c:v>365864</c:v>
                </c:pt>
                <c:pt idx="9">
                  <c:v>363401</c:v>
                </c:pt>
                <c:pt idx="10">
                  <c:v>362190</c:v>
                </c:pt>
                <c:pt idx="11">
                  <c:v>361087</c:v>
                </c:pt>
                <c:pt idx="12">
                  <c:v>359645</c:v>
                </c:pt>
                <c:pt idx="13">
                  <c:v>361626</c:v>
                </c:pt>
                <c:pt idx="14">
                  <c:v>365024</c:v>
                </c:pt>
                <c:pt idx="15">
                  <c:v>367981</c:v>
                </c:pt>
                <c:pt idx="16">
                  <c:v>371862</c:v>
                </c:pt>
                <c:pt idx="17">
                  <c:v>375819</c:v>
                </c:pt>
                <c:pt idx="18">
                  <c:v>379055</c:v>
                </c:pt>
                <c:pt idx="19">
                  <c:v>382202</c:v>
                </c:pt>
                <c:pt idx="20">
                  <c:v>384634</c:v>
                </c:pt>
                <c:pt idx="21">
                  <c:v>386812</c:v>
                </c:pt>
                <c:pt idx="22">
                  <c:v>390262</c:v>
                </c:pt>
                <c:pt idx="23">
                  <c:v>392542</c:v>
                </c:pt>
                <c:pt idx="24">
                  <c:v>394823</c:v>
                </c:pt>
                <c:pt idx="25">
                  <c:v>396942</c:v>
                </c:pt>
                <c:pt idx="26">
                  <c:v>398278</c:v>
                </c:pt>
                <c:pt idx="27">
                  <c:v>399346</c:v>
                </c:pt>
                <c:pt idx="28">
                  <c:v>401150</c:v>
                </c:pt>
                <c:pt idx="29">
                  <c:v>404113</c:v>
                </c:pt>
                <c:pt idx="30">
                  <c:v>409149</c:v>
                </c:pt>
                <c:pt idx="31">
                  <c:v>413153</c:v>
                </c:pt>
                <c:pt idx="32">
                  <c:v>417343</c:v>
                </c:pt>
                <c:pt idx="33">
                  <c:v>422134</c:v>
                </c:pt>
                <c:pt idx="34">
                  <c:v>426614</c:v>
                </c:pt>
                <c:pt idx="35">
                  <c:v>429143</c:v>
                </c:pt>
                <c:pt idx="36">
                  <c:v>431971</c:v>
                </c:pt>
                <c:pt idx="37">
                  <c:v>434436</c:v>
                </c:pt>
                <c:pt idx="38">
                  <c:v>436397</c:v>
                </c:pt>
                <c:pt idx="39">
                  <c:v>437123</c:v>
                </c:pt>
                <c:pt idx="40">
                  <c:v>437615</c:v>
                </c:pt>
                <c:pt idx="41">
                  <c:v>437309</c:v>
                </c:pt>
                <c:pt idx="42">
                  <c:v>437140</c:v>
                </c:pt>
                <c:pt idx="43">
                  <c:v>438007</c:v>
                </c:pt>
                <c:pt idx="44">
                  <c:v>437908</c:v>
                </c:pt>
                <c:pt idx="45">
                  <c:v>436853</c:v>
                </c:pt>
                <c:pt idx="46">
                  <c:v>435616</c:v>
                </c:pt>
                <c:pt idx="47">
                  <c:v>434174</c:v>
                </c:pt>
                <c:pt idx="48">
                  <c:v>432714</c:v>
                </c:pt>
                <c:pt idx="49">
                  <c:v>431520</c:v>
                </c:pt>
                <c:pt idx="50">
                  <c:v>430604</c:v>
                </c:pt>
                <c:pt idx="51">
                  <c:v>423947</c:v>
                </c:pt>
                <c:pt idx="52">
                  <c:v>421502</c:v>
                </c:pt>
                <c:pt idx="53">
                  <c:v>419968</c:v>
                </c:pt>
                <c:pt idx="54">
                  <c:v>420154</c:v>
                </c:pt>
                <c:pt idx="55">
                  <c:v>416513</c:v>
                </c:pt>
                <c:pt idx="56">
                  <c:v>363568</c:v>
                </c:pt>
                <c:pt idx="57">
                  <c:v>360289</c:v>
                </c:pt>
                <c:pt idx="58">
                  <c:v>357056</c:v>
                </c:pt>
                <c:pt idx="59">
                  <c:v>353565</c:v>
                </c:pt>
                <c:pt idx="60">
                  <c:v>349736</c:v>
                </c:pt>
                <c:pt idx="61">
                  <c:v>345970</c:v>
                </c:pt>
                <c:pt idx="62">
                  <c:v>342190</c:v>
                </c:pt>
                <c:pt idx="63">
                  <c:v>338448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0-43D1-9FF5-1296F8777ECB}"/>
            </c:ext>
          </c:extLst>
        </c:ser>
        <c:ser>
          <c:idx val="3"/>
          <c:order val="3"/>
          <c:tx>
            <c:strRef>
              <c:f>人口!$D$71</c:f>
              <c:strCache>
                <c:ptCount val="1"/>
                <c:pt idx="0">
                  <c:v>市計(旧区域)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人口!$E$71:$BP$71</c:f>
              <c:numCache>
                <c:formatCode>0;"△ "0</c:formatCode>
                <c:ptCount val="64"/>
                <c:pt idx="0">
                  <c:v>851216</c:v>
                </c:pt>
                <c:pt idx="1">
                  <c:v>862147</c:v>
                </c:pt>
                <c:pt idx="2">
                  <c:v>874957</c:v>
                </c:pt>
                <c:pt idx="3">
                  <c:v>901507</c:v>
                </c:pt>
                <c:pt idx="4">
                  <c:v>916324</c:v>
                </c:pt>
                <c:pt idx="5">
                  <c:v>944352</c:v>
                </c:pt>
                <c:pt idx="6">
                  <c:v>959824</c:v>
                </c:pt>
                <c:pt idx="7">
                  <c:v>980644</c:v>
                </c:pt>
                <c:pt idx="8">
                  <c:v>1004537</c:v>
                </c:pt>
                <c:pt idx="9">
                  <c:v>1013489</c:v>
                </c:pt>
                <c:pt idx="10">
                  <c:v>1032742</c:v>
                </c:pt>
                <c:pt idx="11">
                  <c:v>1056647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D0-43D1-9FF5-1296F8777ECB}"/>
            </c:ext>
          </c:extLst>
        </c:ser>
        <c:ser>
          <c:idx val="4"/>
          <c:order val="4"/>
          <c:tx>
            <c:strRef>
              <c:f>人口!$D$72</c:f>
              <c:strCache>
                <c:ptCount val="1"/>
                <c:pt idx="0">
                  <c:v>町村計(旧区域)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人口!$E$72:$BP$72</c:f>
              <c:numCache>
                <c:formatCode>0;"△ "0</c:formatCode>
                <c:ptCount val="64"/>
                <c:pt idx="0">
                  <c:v>1023578</c:v>
                </c:pt>
                <c:pt idx="1">
                  <c:v>1007974</c:v>
                </c:pt>
                <c:pt idx="2">
                  <c:v>985272</c:v>
                </c:pt>
                <c:pt idx="3">
                  <c:v>964896</c:v>
                </c:pt>
                <c:pt idx="4">
                  <c:v>955483</c:v>
                </c:pt>
                <c:pt idx="5">
                  <c:v>992650</c:v>
                </c:pt>
                <c:pt idx="6">
                  <c:v>978931</c:v>
                </c:pt>
                <c:pt idx="7">
                  <c:v>971167</c:v>
                </c:pt>
                <c:pt idx="8">
                  <c:v>960533</c:v>
                </c:pt>
                <c:pt idx="9">
                  <c:v>944726</c:v>
                </c:pt>
                <c:pt idx="10">
                  <c:v>934032</c:v>
                </c:pt>
                <c:pt idx="11">
                  <c:v>925852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D0-43D1-9FF5-1296F8777ECB}"/>
            </c:ext>
          </c:extLst>
        </c:ser>
        <c:ser>
          <c:idx val="5"/>
          <c:order val="5"/>
          <c:tx>
            <c:strRef>
              <c:f>人口!$D$75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人口!$E$75:$BP$75</c:f>
              <c:numCache>
                <c:formatCode>General</c:formatCode>
                <c:ptCount val="64"/>
                <c:pt idx="0">
                  <c:v>461942</c:v>
                </c:pt>
                <c:pt idx="1">
                  <c:v>471607</c:v>
                </c:pt>
                <c:pt idx="2">
                  <c:v>482753</c:v>
                </c:pt>
                <c:pt idx="3">
                  <c:v>507344</c:v>
                </c:pt>
                <c:pt idx="4">
                  <c:v>518446</c:v>
                </c:pt>
                <c:pt idx="5">
                  <c:v>529805</c:v>
                </c:pt>
                <c:pt idx="6">
                  <c:v>541787</c:v>
                </c:pt>
                <c:pt idx="7">
                  <c:v>556829</c:v>
                </c:pt>
                <c:pt idx="8">
                  <c:v>564775</c:v>
                </c:pt>
                <c:pt idx="9">
                  <c:v>573609</c:v>
                </c:pt>
                <c:pt idx="10">
                  <c:v>589411</c:v>
                </c:pt>
                <c:pt idx="11">
                  <c:v>606767</c:v>
                </c:pt>
                <c:pt idx="12">
                  <c:v>622734</c:v>
                </c:pt>
                <c:pt idx="13">
                  <c:v>644239</c:v>
                </c:pt>
                <c:pt idx="14">
                  <c:v>665627</c:v>
                </c:pt>
                <c:pt idx="15">
                  <c:v>682535</c:v>
                </c:pt>
                <c:pt idx="16">
                  <c:v>697967</c:v>
                </c:pt>
                <c:pt idx="17">
                  <c:v>725094</c:v>
                </c:pt>
                <c:pt idx="18">
                  <c:v>741306</c:v>
                </c:pt>
                <c:pt idx="19">
                  <c:v>759390</c:v>
                </c:pt>
                <c:pt idx="20">
                  <c:v>776258</c:v>
                </c:pt>
                <c:pt idx="21">
                  <c:v>790717</c:v>
                </c:pt>
                <c:pt idx="22">
                  <c:v>804184</c:v>
                </c:pt>
                <c:pt idx="23">
                  <c:v>818312</c:v>
                </c:pt>
                <c:pt idx="24">
                  <c:v>830243</c:v>
                </c:pt>
                <c:pt idx="25">
                  <c:v>842271</c:v>
                </c:pt>
                <c:pt idx="26">
                  <c:v>854452</c:v>
                </c:pt>
                <c:pt idx="27">
                  <c:v>868728</c:v>
                </c:pt>
                <c:pt idx="28" formatCode="0">
                  <c:v>882707</c:v>
                </c:pt>
                <c:pt idx="29" formatCode="0">
                  <c:v>895161</c:v>
                </c:pt>
                <c:pt idx="30" formatCode="0">
                  <c:v>902946</c:v>
                </c:pt>
                <c:pt idx="31" formatCode="0">
                  <c:v>914349</c:v>
                </c:pt>
                <c:pt idx="32" formatCode="0">
                  <c:v>924698</c:v>
                </c:pt>
                <c:pt idx="33" formatCode="0">
                  <c:v>932793</c:v>
                </c:pt>
                <c:pt idx="34" formatCode="0">
                  <c:v>941360</c:v>
                </c:pt>
                <c:pt idx="35" formatCode="0">
                  <c:v>952517</c:v>
                </c:pt>
                <c:pt idx="36" formatCode="0">
                  <c:v>961758</c:v>
                </c:pt>
                <c:pt idx="37" formatCode="0">
                  <c:v>970103</c:v>
                </c:pt>
                <c:pt idx="38" formatCode="0">
                  <c:v>976594</c:v>
                </c:pt>
                <c:pt idx="39" formatCode="0">
                  <c:v>981629</c:v>
                </c:pt>
                <c:pt idx="40" formatCode="0">
                  <c:v>986494</c:v>
                </c:pt>
                <c:pt idx="41" formatCode="0">
                  <c:v>992319</c:v>
                </c:pt>
                <c:pt idx="42" formatCode="0">
                  <c:v>995725</c:v>
                </c:pt>
                <c:pt idx="43" formatCode="0">
                  <c:v>998990</c:v>
                </c:pt>
                <c:pt idx="44" formatCode="0;&quot;△ &quot;0">
                  <c:v>1001085</c:v>
                </c:pt>
                <c:pt idx="45" formatCode="0;&quot;△ &quot;0">
                  <c:v>1004065</c:v>
                </c:pt>
                <c:pt idx="46" formatCode="0;&quot;△ &quot;0">
                  <c:v>1006586</c:v>
                </c:pt>
                <c:pt idx="47" formatCode="0;&quot;△ &quot;0">
                  <c:v>1007901</c:v>
                </c:pt>
                <c:pt idx="48" formatCode="0;&quot;△ &quot;0">
                  <c:v>1010227</c:v>
                </c:pt>
                <c:pt idx="49" formatCode="0;&quot;△ &quot;0">
                  <c:v>1012882</c:v>
                </c:pt>
                <c:pt idx="50" formatCode="0;&quot;△ &quot;0">
                  <c:v>1016096</c:v>
                </c:pt>
                <c:pt idx="51" formatCode="0;&quot;△ &quot;0">
                  <c:v>1022664</c:v>
                </c:pt>
                <c:pt idx="52" formatCode="0;&quot;△ &quot;0">
                  <c:v>1033615</c:v>
                </c:pt>
                <c:pt idx="53" formatCode="0;&quot;△ &quot;0">
                  <c:v>1039943</c:v>
                </c:pt>
                <c:pt idx="54" formatCode="0;&quot;△ &quot;0">
                  <c:v>1053509</c:v>
                </c:pt>
                <c:pt idx="55" formatCode="0;&quot;△ &quot;0">
                  <c:v>1045205</c:v>
                </c:pt>
                <c:pt idx="56" formatCode="0;&quot;△ &quot;0">
                  <c:v>1058517</c:v>
                </c:pt>
                <c:pt idx="57" formatCode="0;&quot;△ &quot;0">
                  <c:v>1060545</c:v>
                </c:pt>
                <c:pt idx="58" formatCode="0;&quot;△ &quot;0">
                  <c:v>1062585</c:v>
                </c:pt>
                <c:pt idx="59" formatCode="0;&quot;△ &quot;0">
                  <c:v>1064060</c:v>
                </c:pt>
                <c:pt idx="60" formatCode="0;&quot;△ &quot;0">
                  <c:v>1065932</c:v>
                </c:pt>
                <c:pt idx="61" formatCode="0;&quot;△ &quot;0">
                  <c:v>1065365</c:v>
                </c:pt>
                <c:pt idx="62" formatCode="0;&quot;△ &quot;0">
                  <c:v>1067486</c:v>
                </c:pt>
                <c:pt idx="63" formatCode="0;&quot;△ &quot;0">
                  <c:v>1066362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AD0-43D1-9FF5-1296F8777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67616"/>
        <c:axId val="243811072"/>
      </c:lineChart>
      <c:catAx>
        <c:axId val="2215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4381107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438110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215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4565195859951472E-2"/>
          <c:y val="8.3194675540765387E-3"/>
          <c:w val="0.84595330064873964"/>
          <c:h val="9.48419301164725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広域ブロック別人口割合</a:t>
            </a:r>
            <a:br>
              <a:rPr lang="en-US" altLang="ja-JP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(住民基本台帳人口)</a:t>
            </a:r>
          </a:p>
        </c:rich>
      </c:tx>
      <c:layout>
        <c:manualLayout>
          <c:xMode val="edge"/>
          <c:yMode val="edge"/>
          <c:x val="0.40873422290745126"/>
          <c:y val="0.43753715317471337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853841173862996E-2"/>
          <c:y val="2.8554516794765828E-2"/>
          <c:w val="0.94756256318506971"/>
          <c:h val="0.87278678788658648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人口!$D$177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人口!$E$177:$BP$177</c:f>
              <c:numCache>
                <c:formatCode>General</c:formatCode>
                <c:ptCount val="64"/>
                <c:pt idx="0">
                  <c:v>192900</c:v>
                </c:pt>
                <c:pt idx="1">
                  <c:v>190498</c:v>
                </c:pt>
                <c:pt idx="2">
                  <c:v>187894</c:v>
                </c:pt>
                <c:pt idx="3">
                  <c:v>184860</c:v>
                </c:pt>
                <c:pt idx="4">
                  <c:v>184351</c:v>
                </c:pt>
                <c:pt idx="5">
                  <c:v>189254</c:v>
                </c:pt>
                <c:pt idx="6">
                  <c:v>186999</c:v>
                </c:pt>
                <c:pt idx="7">
                  <c:v>185453</c:v>
                </c:pt>
                <c:pt idx="8">
                  <c:v>184181</c:v>
                </c:pt>
                <c:pt idx="9">
                  <c:v>182501</c:v>
                </c:pt>
                <c:pt idx="10">
                  <c:v>182618</c:v>
                </c:pt>
                <c:pt idx="11">
                  <c:v>182525</c:v>
                </c:pt>
                <c:pt idx="12">
                  <c:v>182641</c:v>
                </c:pt>
                <c:pt idx="13">
                  <c:v>183627</c:v>
                </c:pt>
                <c:pt idx="14">
                  <c:v>184601</c:v>
                </c:pt>
                <c:pt idx="15">
                  <c:v>185466</c:v>
                </c:pt>
                <c:pt idx="16">
                  <c:v>186566</c:v>
                </c:pt>
                <c:pt idx="17">
                  <c:v>187632</c:v>
                </c:pt>
                <c:pt idx="18">
                  <c:v>189072</c:v>
                </c:pt>
                <c:pt idx="19">
                  <c:v>189875</c:v>
                </c:pt>
                <c:pt idx="20">
                  <c:v>190787</c:v>
                </c:pt>
                <c:pt idx="21">
                  <c:v>192165</c:v>
                </c:pt>
                <c:pt idx="22">
                  <c:v>193681</c:v>
                </c:pt>
                <c:pt idx="23">
                  <c:v>194583</c:v>
                </c:pt>
                <c:pt idx="24">
                  <c:v>195713</c:v>
                </c:pt>
                <c:pt idx="25">
                  <c:v>196447</c:v>
                </c:pt>
                <c:pt idx="26">
                  <c:v>196966</c:v>
                </c:pt>
                <c:pt idx="27">
                  <c:v>197329</c:v>
                </c:pt>
                <c:pt idx="28">
                  <c:v>197668</c:v>
                </c:pt>
                <c:pt idx="29">
                  <c:v>197765</c:v>
                </c:pt>
                <c:pt idx="30">
                  <c:v>197852</c:v>
                </c:pt>
                <c:pt idx="31">
                  <c:v>198063</c:v>
                </c:pt>
                <c:pt idx="32">
                  <c:v>198574</c:v>
                </c:pt>
                <c:pt idx="33">
                  <c:v>198992</c:v>
                </c:pt>
                <c:pt idx="34">
                  <c:v>198870</c:v>
                </c:pt>
                <c:pt idx="35">
                  <c:v>198760</c:v>
                </c:pt>
                <c:pt idx="36">
                  <c:v>198508</c:v>
                </c:pt>
                <c:pt idx="37">
                  <c:v>198057</c:v>
                </c:pt>
                <c:pt idx="38">
                  <c:v>197973</c:v>
                </c:pt>
                <c:pt idx="39">
                  <c:v>197558</c:v>
                </c:pt>
                <c:pt idx="40">
                  <c:v>196819</c:v>
                </c:pt>
                <c:pt idx="41">
                  <c:v>196232</c:v>
                </c:pt>
                <c:pt idx="42">
                  <c:v>195469</c:v>
                </c:pt>
                <c:pt idx="43">
                  <c:v>194611</c:v>
                </c:pt>
                <c:pt idx="44">
                  <c:v>193751</c:v>
                </c:pt>
                <c:pt idx="45">
                  <c:v>192492</c:v>
                </c:pt>
                <c:pt idx="46">
                  <c:v>191251</c:v>
                </c:pt>
                <c:pt idx="47">
                  <c:v>189668</c:v>
                </c:pt>
                <c:pt idx="48">
                  <c:v>187954</c:v>
                </c:pt>
                <c:pt idx="49">
                  <c:v>186204</c:v>
                </c:pt>
                <c:pt idx="50">
                  <c:v>184332</c:v>
                </c:pt>
                <c:pt idx="51">
                  <c:v>183374</c:v>
                </c:pt>
                <c:pt idx="52">
                  <c:v>181813</c:v>
                </c:pt>
                <c:pt idx="53">
                  <c:v>180126</c:v>
                </c:pt>
                <c:pt idx="54">
                  <c:v>179306</c:v>
                </c:pt>
                <c:pt idx="55">
                  <c:v>176683</c:v>
                </c:pt>
                <c:pt idx="56">
                  <c:v>175924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3-4B5C-B8CB-86B5C942A327}"/>
            </c:ext>
          </c:extLst>
        </c:ser>
        <c:ser>
          <c:idx val="3"/>
          <c:order val="1"/>
          <c:tx>
            <c:strRef>
              <c:f>人口!$D$178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人口!$E$178:$BP$178</c:f>
              <c:numCache>
                <c:formatCode>0;"△ "0</c:formatCode>
                <c:ptCount val="64"/>
                <c:pt idx="0">
                  <c:v>721988</c:v>
                </c:pt>
                <c:pt idx="1">
                  <c:v>731395</c:v>
                </c:pt>
                <c:pt idx="2">
                  <c:v>739426</c:v>
                </c:pt>
                <c:pt idx="3">
                  <c:v>766084</c:v>
                </c:pt>
                <c:pt idx="4">
                  <c:v>780112</c:v>
                </c:pt>
                <c:pt idx="5">
                  <c:v>801027</c:v>
                </c:pt>
                <c:pt idx="6">
                  <c:v>815248</c:v>
                </c:pt>
                <c:pt idx="7">
                  <c:v>834172</c:v>
                </c:pt>
                <c:pt idx="8">
                  <c:v>846886</c:v>
                </c:pt>
                <c:pt idx="9">
                  <c:v>855752</c:v>
                </c:pt>
                <c:pt idx="10">
                  <c:v>872593</c:v>
                </c:pt>
                <c:pt idx="11">
                  <c:v>895191</c:v>
                </c:pt>
                <c:pt idx="12">
                  <c:v>915313</c:v>
                </c:pt>
                <c:pt idx="13">
                  <c:v>941559</c:v>
                </c:pt>
                <c:pt idx="14">
                  <c:v>970083</c:v>
                </c:pt>
                <c:pt idx="15">
                  <c:v>993045</c:v>
                </c:pt>
                <c:pt idx="16">
                  <c:v>1014569</c:v>
                </c:pt>
                <c:pt idx="17">
                  <c:v>1047376</c:v>
                </c:pt>
                <c:pt idx="18">
                  <c:v>1068573</c:v>
                </c:pt>
                <c:pt idx="19">
                  <c:v>1091082</c:v>
                </c:pt>
                <c:pt idx="20">
                  <c:v>1112106</c:v>
                </c:pt>
                <c:pt idx="21">
                  <c:v>1130209</c:v>
                </c:pt>
                <c:pt idx="22">
                  <c:v>1148405</c:v>
                </c:pt>
                <c:pt idx="23">
                  <c:v>1165440</c:v>
                </c:pt>
                <c:pt idx="24">
                  <c:v>1180442</c:v>
                </c:pt>
                <c:pt idx="25">
                  <c:v>1194914</c:v>
                </c:pt>
                <c:pt idx="26">
                  <c:v>1209677</c:v>
                </c:pt>
                <c:pt idx="27">
                  <c:v>1227160</c:v>
                </c:pt>
                <c:pt idx="28">
                  <c:v>1245146</c:v>
                </c:pt>
                <c:pt idx="29">
                  <c:v>1262680</c:v>
                </c:pt>
                <c:pt idx="30">
                  <c:v>1280070</c:v>
                </c:pt>
                <c:pt idx="31">
                  <c:v>1299433</c:v>
                </c:pt>
                <c:pt idx="32">
                  <c:v>1316462</c:v>
                </c:pt>
                <c:pt idx="33">
                  <c:v>1332242</c:v>
                </c:pt>
                <c:pt idx="34">
                  <c:v>1348760</c:v>
                </c:pt>
                <c:pt idx="35">
                  <c:v>1364857</c:v>
                </c:pt>
                <c:pt idx="36">
                  <c:v>1379416</c:v>
                </c:pt>
                <c:pt idx="37">
                  <c:v>1392271</c:v>
                </c:pt>
                <c:pt idx="38">
                  <c:v>1402331</c:v>
                </c:pt>
                <c:pt idx="39">
                  <c:v>1410404</c:v>
                </c:pt>
                <c:pt idx="40">
                  <c:v>1418562</c:v>
                </c:pt>
                <c:pt idx="41">
                  <c:v>1426276</c:v>
                </c:pt>
                <c:pt idx="42">
                  <c:v>1431268</c:v>
                </c:pt>
                <c:pt idx="43">
                  <c:v>1437326</c:v>
                </c:pt>
                <c:pt idx="44">
                  <c:v>1441646</c:v>
                </c:pt>
                <c:pt idx="45">
                  <c:v>1445653</c:v>
                </c:pt>
                <c:pt idx="46">
                  <c:v>1448980</c:v>
                </c:pt>
                <c:pt idx="47">
                  <c:v>1451567</c:v>
                </c:pt>
                <c:pt idx="48">
                  <c:v>1455274</c:v>
                </c:pt>
                <c:pt idx="49">
                  <c:v>1460056</c:v>
                </c:pt>
                <c:pt idx="50">
                  <c:v>1464856</c:v>
                </c:pt>
                <c:pt idx="51">
                  <c:v>1465688</c:v>
                </c:pt>
                <c:pt idx="52">
                  <c:v>1477019</c:v>
                </c:pt>
                <c:pt idx="53">
                  <c:v>1485888</c:v>
                </c:pt>
                <c:pt idx="54">
                  <c:v>1503825</c:v>
                </c:pt>
                <c:pt idx="55">
                  <c:v>1494662</c:v>
                </c:pt>
                <c:pt idx="56">
                  <c:v>1458033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3-4B5C-B8CB-86B5C942A327}"/>
            </c:ext>
          </c:extLst>
        </c:ser>
        <c:ser>
          <c:idx val="4"/>
          <c:order val="2"/>
          <c:tx>
            <c:strRef>
              <c:f>人口!$D$179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人口!$E$179:$BP$179</c:f>
              <c:numCache>
                <c:formatCode>0;"△ "0</c:formatCode>
                <c:ptCount val="64"/>
                <c:pt idx="0">
                  <c:v>238399</c:v>
                </c:pt>
                <c:pt idx="1">
                  <c:v>235122</c:v>
                </c:pt>
                <c:pt idx="2">
                  <c:v>229684</c:v>
                </c:pt>
                <c:pt idx="3">
                  <c:v>222612</c:v>
                </c:pt>
                <c:pt idx="4">
                  <c:v>220269</c:v>
                </c:pt>
                <c:pt idx="5">
                  <c:v>232049</c:v>
                </c:pt>
                <c:pt idx="6">
                  <c:v>229120</c:v>
                </c:pt>
                <c:pt idx="7">
                  <c:v>227604</c:v>
                </c:pt>
                <c:pt idx="8">
                  <c:v>225468</c:v>
                </c:pt>
                <c:pt idx="9">
                  <c:v>221756</c:v>
                </c:pt>
                <c:pt idx="10">
                  <c:v>220308</c:v>
                </c:pt>
                <c:pt idx="11">
                  <c:v>218384</c:v>
                </c:pt>
                <c:pt idx="12">
                  <c:v>216046</c:v>
                </c:pt>
                <c:pt idx="13">
                  <c:v>216205</c:v>
                </c:pt>
                <c:pt idx="14">
                  <c:v>216972</c:v>
                </c:pt>
                <c:pt idx="15">
                  <c:v>217780</c:v>
                </c:pt>
                <c:pt idx="16">
                  <c:v>218794</c:v>
                </c:pt>
                <c:pt idx="17">
                  <c:v>220276</c:v>
                </c:pt>
                <c:pt idx="18">
                  <c:v>221414</c:v>
                </c:pt>
                <c:pt idx="19">
                  <c:v>222290</c:v>
                </c:pt>
                <c:pt idx="20">
                  <c:v>223120</c:v>
                </c:pt>
                <c:pt idx="21">
                  <c:v>223424</c:v>
                </c:pt>
                <c:pt idx="22">
                  <c:v>224271</c:v>
                </c:pt>
                <c:pt idx="23">
                  <c:v>224586</c:v>
                </c:pt>
                <c:pt idx="24">
                  <c:v>225270</c:v>
                </c:pt>
                <c:pt idx="25">
                  <c:v>225900</c:v>
                </c:pt>
                <c:pt idx="26">
                  <c:v>226147</c:v>
                </c:pt>
                <c:pt idx="27">
                  <c:v>226290</c:v>
                </c:pt>
                <c:pt idx="28">
                  <c:v>226252</c:v>
                </c:pt>
                <c:pt idx="29">
                  <c:v>226214</c:v>
                </c:pt>
                <c:pt idx="30">
                  <c:v>225972</c:v>
                </c:pt>
                <c:pt idx="31">
                  <c:v>225987</c:v>
                </c:pt>
                <c:pt idx="32">
                  <c:v>226102</c:v>
                </c:pt>
                <c:pt idx="33">
                  <c:v>226214</c:v>
                </c:pt>
                <c:pt idx="34">
                  <c:v>226221</c:v>
                </c:pt>
                <c:pt idx="35">
                  <c:v>226406</c:v>
                </c:pt>
                <c:pt idx="36">
                  <c:v>226072</c:v>
                </c:pt>
                <c:pt idx="37">
                  <c:v>225950</c:v>
                </c:pt>
                <c:pt idx="38">
                  <c:v>225881</c:v>
                </c:pt>
                <c:pt idx="39">
                  <c:v>225585</c:v>
                </c:pt>
                <c:pt idx="40">
                  <c:v>224941</c:v>
                </c:pt>
                <c:pt idx="41">
                  <c:v>224141</c:v>
                </c:pt>
                <c:pt idx="42">
                  <c:v>223331</c:v>
                </c:pt>
                <c:pt idx="43">
                  <c:v>222362</c:v>
                </c:pt>
                <c:pt idx="44">
                  <c:v>221313</c:v>
                </c:pt>
                <c:pt idx="45">
                  <c:v>220205</c:v>
                </c:pt>
                <c:pt idx="46">
                  <c:v>218520</c:v>
                </c:pt>
                <c:pt idx="47">
                  <c:v>217094</c:v>
                </c:pt>
                <c:pt idx="48">
                  <c:v>215074</c:v>
                </c:pt>
                <c:pt idx="49">
                  <c:v>213895</c:v>
                </c:pt>
                <c:pt idx="50">
                  <c:v>212728</c:v>
                </c:pt>
                <c:pt idx="51">
                  <c:v>212322</c:v>
                </c:pt>
                <c:pt idx="52">
                  <c:v>211132</c:v>
                </c:pt>
                <c:pt idx="53">
                  <c:v>210109</c:v>
                </c:pt>
                <c:pt idx="54">
                  <c:v>209493</c:v>
                </c:pt>
                <c:pt idx="55">
                  <c:v>206925</c:v>
                </c:pt>
                <c:pt idx="56">
                  <c:v>206318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3-4B5C-B8CB-86B5C942A327}"/>
            </c:ext>
          </c:extLst>
        </c:ser>
        <c:ser>
          <c:idx val="5"/>
          <c:order val="3"/>
          <c:tx>
            <c:strRef>
              <c:f>人口!$D$180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人口!$E$180:$BP$180</c:f>
              <c:numCache>
                <c:formatCode>General</c:formatCode>
                <c:ptCount val="64"/>
                <c:pt idx="0" formatCode="0;&quot;△ &quot;0">
                  <c:v>129135</c:v>
                </c:pt>
                <c:pt idx="1">
                  <c:v>127207</c:v>
                </c:pt>
                <c:pt idx="2">
                  <c:v>123001</c:v>
                </c:pt>
                <c:pt idx="3">
                  <c:v>119586</c:v>
                </c:pt>
                <c:pt idx="4">
                  <c:v>118043</c:v>
                </c:pt>
                <c:pt idx="5">
                  <c:v>121311</c:v>
                </c:pt>
                <c:pt idx="6">
                  <c:v>119224</c:v>
                </c:pt>
                <c:pt idx="7">
                  <c:v>117644</c:v>
                </c:pt>
                <c:pt idx="8">
                  <c:v>114672</c:v>
                </c:pt>
                <c:pt idx="9">
                  <c:v>111766</c:v>
                </c:pt>
                <c:pt idx="10">
                  <c:v>109232</c:v>
                </c:pt>
                <c:pt idx="11">
                  <c:v>106902</c:v>
                </c:pt>
                <c:pt idx="12">
                  <c:v>104738</c:v>
                </c:pt>
                <c:pt idx="13">
                  <c:v>103198</c:v>
                </c:pt>
                <c:pt idx="14">
                  <c:v>102080</c:v>
                </c:pt>
                <c:pt idx="15">
                  <c:v>101057</c:v>
                </c:pt>
                <c:pt idx="16">
                  <c:v>100760</c:v>
                </c:pt>
                <c:pt idx="17">
                  <c:v>99787</c:v>
                </c:pt>
                <c:pt idx="18">
                  <c:v>99560</c:v>
                </c:pt>
                <c:pt idx="19">
                  <c:v>98787</c:v>
                </c:pt>
                <c:pt idx="20">
                  <c:v>98194</c:v>
                </c:pt>
                <c:pt idx="21">
                  <c:v>97976</c:v>
                </c:pt>
                <c:pt idx="22">
                  <c:v>97608</c:v>
                </c:pt>
                <c:pt idx="23">
                  <c:v>97217</c:v>
                </c:pt>
                <c:pt idx="24">
                  <c:v>96859</c:v>
                </c:pt>
                <c:pt idx="25">
                  <c:v>96546</c:v>
                </c:pt>
                <c:pt idx="26">
                  <c:v>96078</c:v>
                </c:pt>
                <c:pt idx="27">
                  <c:v>95323</c:v>
                </c:pt>
                <c:pt idx="28">
                  <c:v>94842</c:v>
                </c:pt>
                <c:pt idx="29">
                  <c:v>94216</c:v>
                </c:pt>
                <c:pt idx="30">
                  <c:v>93496</c:v>
                </c:pt>
                <c:pt idx="31">
                  <c:v>92975</c:v>
                </c:pt>
                <c:pt idx="32">
                  <c:v>92221</c:v>
                </c:pt>
                <c:pt idx="33">
                  <c:v>91501</c:v>
                </c:pt>
                <c:pt idx="34">
                  <c:v>90781</c:v>
                </c:pt>
                <c:pt idx="35">
                  <c:v>89944</c:v>
                </c:pt>
                <c:pt idx="36">
                  <c:v>89226</c:v>
                </c:pt>
                <c:pt idx="37">
                  <c:v>88445</c:v>
                </c:pt>
                <c:pt idx="38">
                  <c:v>87775</c:v>
                </c:pt>
                <c:pt idx="39">
                  <c:v>87185</c:v>
                </c:pt>
                <c:pt idx="40">
                  <c:v>86525</c:v>
                </c:pt>
                <c:pt idx="41">
                  <c:v>85706</c:v>
                </c:pt>
                <c:pt idx="42">
                  <c:v>84858</c:v>
                </c:pt>
                <c:pt idx="43">
                  <c:v>84108</c:v>
                </c:pt>
                <c:pt idx="44">
                  <c:v>83118</c:v>
                </c:pt>
                <c:pt idx="45" formatCode="0;&quot;△ &quot;0">
                  <c:v>82077</c:v>
                </c:pt>
                <c:pt idx="46">
                  <c:v>80965</c:v>
                </c:pt>
                <c:pt idx="47">
                  <c:v>79880</c:v>
                </c:pt>
                <c:pt idx="48">
                  <c:v>78773</c:v>
                </c:pt>
                <c:pt idx="49">
                  <c:v>77725</c:v>
                </c:pt>
                <c:pt idx="50">
                  <c:v>76625</c:v>
                </c:pt>
                <c:pt idx="51">
                  <c:v>75760</c:v>
                </c:pt>
                <c:pt idx="52">
                  <c:v>74624</c:v>
                </c:pt>
                <c:pt idx="53">
                  <c:v>73623</c:v>
                </c:pt>
                <c:pt idx="54">
                  <c:v>72721</c:v>
                </c:pt>
                <c:pt idx="55">
                  <c:v>71411</c:v>
                </c:pt>
                <c:pt idx="56">
                  <c:v>70530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83-4B5C-B8CB-86B5C942A327}"/>
            </c:ext>
          </c:extLst>
        </c:ser>
        <c:ser>
          <c:idx val="6"/>
          <c:order val="4"/>
          <c:tx>
            <c:strRef>
              <c:f>人口!$D$181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人口!$E$181:$BP$181</c:f>
              <c:numCache>
                <c:formatCode>General</c:formatCode>
                <c:ptCount val="64"/>
                <c:pt idx="0" formatCode="0;&quot;△ &quot;0">
                  <c:v>121899</c:v>
                </c:pt>
                <c:pt idx="1">
                  <c:v>118049</c:v>
                </c:pt>
                <c:pt idx="2">
                  <c:v>115496</c:v>
                </c:pt>
                <c:pt idx="3">
                  <c:v>113252</c:v>
                </c:pt>
                <c:pt idx="4">
                  <c:v>112260</c:v>
                </c:pt>
                <c:pt idx="5">
                  <c:v>116300</c:v>
                </c:pt>
                <c:pt idx="6">
                  <c:v>114432</c:v>
                </c:pt>
                <c:pt idx="7">
                  <c:v>113051</c:v>
                </c:pt>
                <c:pt idx="8">
                  <c:v>110522</c:v>
                </c:pt>
                <c:pt idx="9">
                  <c:v>107962</c:v>
                </c:pt>
                <c:pt idx="10">
                  <c:v>105512</c:v>
                </c:pt>
                <c:pt idx="11">
                  <c:v>103897</c:v>
                </c:pt>
                <c:pt idx="12">
                  <c:v>102391</c:v>
                </c:pt>
                <c:pt idx="13">
                  <c:v>101613</c:v>
                </c:pt>
                <c:pt idx="14">
                  <c:v>100927</c:v>
                </c:pt>
                <c:pt idx="15">
                  <c:v>100590</c:v>
                </c:pt>
                <c:pt idx="16">
                  <c:v>100550</c:v>
                </c:pt>
                <c:pt idx="17">
                  <c:v>100356</c:v>
                </c:pt>
                <c:pt idx="18">
                  <c:v>100408</c:v>
                </c:pt>
                <c:pt idx="19">
                  <c:v>100544</c:v>
                </c:pt>
                <c:pt idx="20">
                  <c:v>100664</c:v>
                </c:pt>
                <c:pt idx="21">
                  <c:v>100731</c:v>
                </c:pt>
                <c:pt idx="22">
                  <c:v>100669</c:v>
                </c:pt>
                <c:pt idx="23">
                  <c:v>100759</c:v>
                </c:pt>
                <c:pt idx="24">
                  <c:v>100725</c:v>
                </c:pt>
                <c:pt idx="25">
                  <c:v>100839</c:v>
                </c:pt>
                <c:pt idx="26">
                  <c:v>100882</c:v>
                </c:pt>
                <c:pt idx="27">
                  <c:v>100782</c:v>
                </c:pt>
                <c:pt idx="28">
                  <c:v>100461</c:v>
                </c:pt>
                <c:pt idx="29">
                  <c:v>100111</c:v>
                </c:pt>
                <c:pt idx="30">
                  <c:v>99939</c:v>
                </c:pt>
                <c:pt idx="31">
                  <c:v>99616</c:v>
                </c:pt>
                <c:pt idx="32">
                  <c:v>99139</c:v>
                </c:pt>
                <c:pt idx="33">
                  <c:v>98767</c:v>
                </c:pt>
                <c:pt idx="34">
                  <c:v>98532</c:v>
                </c:pt>
                <c:pt idx="35">
                  <c:v>98154</c:v>
                </c:pt>
                <c:pt idx="36">
                  <c:v>97633</c:v>
                </c:pt>
                <c:pt idx="37">
                  <c:v>97103</c:v>
                </c:pt>
                <c:pt idx="38">
                  <c:v>96398</c:v>
                </c:pt>
                <c:pt idx="39">
                  <c:v>95731</c:v>
                </c:pt>
                <c:pt idx="40">
                  <c:v>95213</c:v>
                </c:pt>
                <c:pt idx="41">
                  <c:v>94344</c:v>
                </c:pt>
                <c:pt idx="42">
                  <c:v>93638</c:v>
                </c:pt>
                <c:pt idx="43">
                  <c:v>92791</c:v>
                </c:pt>
                <c:pt idx="44">
                  <c:v>92067</c:v>
                </c:pt>
                <c:pt idx="45">
                  <c:v>91083</c:v>
                </c:pt>
                <c:pt idx="46">
                  <c:v>89948</c:v>
                </c:pt>
                <c:pt idx="47">
                  <c:v>88844</c:v>
                </c:pt>
                <c:pt idx="48">
                  <c:v>87528</c:v>
                </c:pt>
                <c:pt idx="49">
                  <c:v>86667</c:v>
                </c:pt>
                <c:pt idx="50">
                  <c:v>85786</c:v>
                </c:pt>
                <c:pt idx="51">
                  <c:v>85650</c:v>
                </c:pt>
                <c:pt idx="52">
                  <c:v>84810</c:v>
                </c:pt>
                <c:pt idx="53">
                  <c:v>84169</c:v>
                </c:pt>
                <c:pt idx="54">
                  <c:v>83763</c:v>
                </c:pt>
                <c:pt idx="55">
                  <c:v>82523</c:v>
                </c:pt>
                <c:pt idx="56">
                  <c:v>82026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83-4B5C-B8CB-86B5C942A327}"/>
            </c:ext>
          </c:extLst>
        </c:ser>
        <c:ser>
          <c:idx val="7"/>
          <c:order val="5"/>
          <c:tx>
            <c:strRef>
              <c:f>人口!$D$182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人口!$E$182:$BP$182</c:f>
              <c:numCache>
                <c:formatCode>0;"△ "0</c:formatCode>
                <c:ptCount val="64"/>
                <c:pt idx="0">
                  <c:v>222452</c:v>
                </c:pt>
                <c:pt idx="1">
                  <c:v>221114</c:v>
                </c:pt>
                <c:pt idx="2">
                  <c:v>220543</c:v>
                </c:pt>
                <c:pt idx="3">
                  <c:v>220965</c:v>
                </c:pt>
                <c:pt idx="4">
                  <c:v>219484</c:v>
                </c:pt>
                <c:pt idx="5">
                  <c:v>227653</c:v>
                </c:pt>
                <c:pt idx="6">
                  <c:v>226262</c:v>
                </c:pt>
                <c:pt idx="7">
                  <c:v>226700</c:v>
                </c:pt>
                <c:pt idx="8">
                  <c:v>236564</c:v>
                </c:pt>
                <c:pt idx="9">
                  <c:v>235105</c:v>
                </c:pt>
                <c:pt idx="10">
                  <c:v>234247</c:v>
                </c:pt>
                <c:pt idx="11">
                  <c:v>234272</c:v>
                </c:pt>
                <c:pt idx="12">
                  <c:v>234980</c:v>
                </c:pt>
                <c:pt idx="13">
                  <c:v>235061</c:v>
                </c:pt>
                <c:pt idx="14">
                  <c:v>236191</c:v>
                </c:pt>
                <c:pt idx="15">
                  <c:v>236893</c:v>
                </c:pt>
                <c:pt idx="16">
                  <c:v>238529</c:v>
                </c:pt>
                <c:pt idx="17">
                  <c:v>239732</c:v>
                </c:pt>
                <c:pt idx="18">
                  <c:v>240693</c:v>
                </c:pt>
                <c:pt idx="19">
                  <c:v>241954</c:v>
                </c:pt>
                <c:pt idx="20">
                  <c:v>242912</c:v>
                </c:pt>
                <c:pt idx="21">
                  <c:v>244007</c:v>
                </c:pt>
                <c:pt idx="22">
                  <c:v>245088</c:v>
                </c:pt>
                <c:pt idx="23">
                  <c:v>244951</c:v>
                </c:pt>
                <c:pt idx="24">
                  <c:v>244899</c:v>
                </c:pt>
                <c:pt idx="25">
                  <c:v>244789</c:v>
                </c:pt>
                <c:pt idx="26">
                  <c:v>244483</c:v>
                </c:pt>
                <c:pt idx="27">
                  <c:v>243821</c:v>
                </c:pt>
                <c:pt idx="28">
                  <c:v>242818</c:v>
                </c:pt>
                <c:pt idx="29">
                  <c:v>241925</c:v>
                </c:pt>
                <c:pt idx="30">
                  <c:v>240835</c:v>
                </c:pt>
                <c:pt idx="31">
                  <c:v>240146</c:v>
                </c:pt>
                <c:pt idx="32">
                  <c:v>239417</c:v>
                </c:pt>
                <c:pt idx="33">
                  <c:v>238679</c:v>
                </c:pt>
                <c:pt idx="34">
                  <c:v>237920</c:v>
                </c:pt>
                <c:pt idx="35">
                  <c:v>237006</c:v>
                </c:pt>
                <c:pt idx="36">
                  <c:v>236266</c:v>
                </c:pt>
                <c:pt idx="37">
                  <c:v>235549</c:v>
                </c:pt>
                <c:pt idx="38">
                  <c:v>234670</c:v>
                </c:pt>
                <c:pt idx="39">
                  <c:v>233619</c:v>
                </c:pt>
                <c:pt idx="40">
                  <c:v>232581</c:v>
                </c:pt>
                <c:pt idx="41">
                  <c:v>231055</c:v>
                </c:pt>
                <c:pt idx="42">
                  <c:v>229964</c:v>
                </c:pt>
                <c:pt idx="43">
                  <c:v>228575</c:v>
                </c:pt>
                <c:pt idx="44">
                  <c:v>227147</c:v>
                </c:pt>
                <c:pt idx="45">
                  <c:v>225094</c:v>
                </c:pt>
                <c:pt idx="46">
                  <c:v>223534</c:v>
                </c:pt>
                <c:pt idx="47">
                  <c:v>221606</c:v>
                </c:pt>
                <c:pt idx="48">
                  <c:v>219858</c:v>
                </c:pt>
                <c:pt idx="49">
                  <c:v>218042</c:v>
                </c:pt>
                <c:pt idx="50">
                  <c:v>216268</c:v>
                </c:pt>
                <c:pt idx="51">
                  <c:v>202081</c:v>
                </c:pt>
                <c:pt idx="52">
                  <c:v>199707</c:v>
                </c:pt>
                <c:pt idx="53">
                  <c:v>197831</c:v>
                </c:pt>
                <c:pt idx="54">
                  <c:v>197199</c:v>
                </c:pt>
                <c:pt idx="55">
                  <c:v>194808</c:v>
                </c:pt>
                <c:pt idx="56">
                  <c:v>194630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83-4B5C-B8CB-86B5C942A327}"/>
            </c:ext>
          </c:extLst>
        </c:ser>
        <c:ser>
          <c:idx val="8"/>
          <c:order val="6"/>
          <c:tx>
            <c:strRef>
              <c:f>人口!$D$183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人口!$E$183:$BP$183</c:f>
              <c:numCache>
                <c:formatCode>General</c:formatCode>
                <c:ptCount val="64"/>
                <c:pt idx="0" formatCode="0;&quot;△ &quot;0">
                  <c:v>109140</c:v>
                </c:pt>
                <c:pt idx="1">
                  <c:v>109919</c:v>
                </c:pt>
                <c:pt idx="2">
                  <c:v>109991</c:v>
                </c:pt>
                <c:pt idx="3">
                  <c:v>110018</c:v>
                </c:pt>
                <c:pt idx="4">
                  <c:v>109592</c:v>
                </c:pt>
                <c:pt idx="5">
                  <c:v>113198</c:v>
                </c:pt>
                <c:pt idx="6">
                  <c:v>112814</c:v>
                </c:pt>
                <c:pt idx="7">
                  <c:v>113247</c:v>
                </c:pt>
                <c:pt idx="8">
                  <c:v>113789</c:v>
                </c:pt>
                <c:pt idx="9">
                  <c:v>113342</c:v>
                </c:pt>
                <c:pt idx="10">
                  <c:v>113226</c:v>
                </c:pt>
                <c:pt idx="11">
                  <c:v>113449</c:v>
                </c:pt>
                <c:pt idx="12">
                  <c:v>113465</c:v>
                </c:pt>
                <c:pt idx="13">
                  <c:v>113813</c:v>
                </c:pt>
                <c:pt idx="14">
                  <c:v>114046</c:v>
                </c:pt>
                <c:pt idx="15">
                  <c:v>113820</c:v>
                </c:pt>
                <c:pt idx="16">
                  <c:v>114304</c:v>
                </c:pt>
                <c:pt idx="17">
                  <c:v>114729</c:v>
                </c:pt>
                <c:pt idx="18">
                  <c:v>115494</c:v>
                </c:pt>
                <c:pt idx="19">
                  <c:v>115808</c:v>
                </c:pt>
                <c:pt idx="20">
                  <c:v>115748</c:v>
                </c:pt>
                <c:pt idx="21">
                  <c:v>115789</c:v>
                </c:pt>
                <c:pt idx="22">
                  <c:v>115666</c:v>
                </c:pt>
                <c:pt idx="23">
                  <c:v>115414</c:v>
                </c:pt>
                <c:pt idx="24">
                  <c:v>114969</c:v>
                </c:pt>
                <c:pt idx="25">
                  <c:v>114485</c:v>
                </c:pt>
                <c:pt idx="26">
                  <c:v>113825</c:v>
                </c:pt>
                <c:pt idx="27">
                  <c:v>113016</c:v>
                </c:pt>
                <c:pt idx="28">
                  <c:v>112320</c:v>
                </c:pt>
                <c:pt idx="29">
                  <c:v>111580</c:v>
                </c:pt>
                <c:pt idx="30">
                  <c:v>110782</c:v>
                </c:pt>
                <c:pt idx="31">
                  <c:v>109590</c:v>
                </c:pt>
                <c:pt idx="32">
                  <c:v>108636</c:v>
                </c:pt>
                <c:pt idx="33">
                  <c:v>107925</c:v>
                </c:pt>
                <c:pt idx="34">
                  <c:v>107142</c:v>
                </c:pt>
                <c:pt idx="35">
                  <c:v>106541</c:v>
                </c:pt>
                <c:pt idx="36">
                  <c:v>105884</c:v>
                </c:pt>
                <c:pt idx="37">
                  <c:v>105104</c:v>
                </c:pt>
                <c:pt idx="38">
                  <c:v>104546</c:v>
                </c:pt>
                <c:pt idx="39">
                  <c:v>103890</c:v>
                </c:pt>
                <c:pt idx="40">
                  <c:v>103333</c:v>
                </c:pt>
                <c:pt idx="41">
                  <c:v>102419</c:v>
                </c:pt>
                <c:pt idx="42">
                  <c:v>101434</c:v>
                </c:pt>
                <c:pt idx="43">
                  <c:v>100638</c:v>
                </c:pt>
                <c:pt idx="44">
                  <c:v>99660</c:v>
                </c:pt>
                <c:pt idx="45">
                  <c:v>98228</c:v>
                </c:pt>
                <c:pt idx="46">
                  <c:v>96936</c:v>
                </c:pt>
                <c:pt idx="47">
                  <c:v>95575</c:v>
                </c:pt>
                <c:pt idx="48">
                  <c:v>94292</c:v>
                </c:pt>
                <c:pt idx="49">
                  <c:v>93168</c:v>
                </c:pt>
                <c:pt idx="50">
                  <c:v>92055</c:v>
                </c:pt>
                <c:pt idx="51">
                  <c:v>85658</c:v>
                </c:pt>
                <c:pt idx="52">
                  <c:v>84051</c:v>
                </c:pt>
                <c:pt idx="53">
                  <c:v>82763</c:v>
                </c:pt>
                <c:pt idx="54">
                  <c:v>81826</c:v>
                </c:pt>
                <c:pt idx="55">
                  <c:v>80077</c:v>
                </c:pt>
                <c:pt idx="56">
                  <c:v>79449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83-4B5C-B8CB-86B5C942A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69888"/>
        <c:axId val="335271424"/>
      </c:barChart>
      <c:catAx>
        <c:axId val="33526988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27142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714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26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37451437451437"/>
          <c:y val="0.5835805938097629"/>
          <c:w val="0.54403391883706842"/>
          <c:h val="0.1469019968162053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仙台市以外の市の人口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(住民基本台帳/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12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月末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,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千人)</a:t>
            </a:r>
            <a:endParaRPr lang="ja-JP" altLang="en-US" sz="14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13375573380430247"/>
          <c:y val="0.234756178886371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79895503716243E-2"/>
          <c:y val="0.11461849751684774"/>
          <c:w val="0.93109540636042398"/>
          <c:h val="0.82597225769909932"/>
        </c:manualLayout>
      </c:layout>
      <c:lineChart>
        <c:grouping val="standard"/>
        <c:varyColors val="0"/>
        <c:ser>
          <c:idx val="0"/>
          <c:order val="0"/>
          <c:tx>
            <c:strRef>
              <c:f>人口!$D$81</c:f>
              <c:strCache>
                <c:ptCount val="1"/>
                <c:pt idx="0">
                  <c:v>石巻市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人口!$E$81:$BP$81</c:f>
              <c:numCache>
                <c:formatCode>0;"△ "0</c:formatCode>
                <c:ptCount val="64"/>
                <c:pt idx="0">
                  <c:v>170576</c:v>
                </c:pt>
                <c:pt idx="1">
                  <c:v>169432</c:v>
                </c:pt>
                <c:pt idx="2">
                  <c:v>168770</c:v>
                </c:pt>
                <c:pt idx="3">
                  <c:v>169641</c:v>
                </c:pt>
                <c:pt idx="4">
                  <c:v>168512</c:v>
                </c:pt>
                <c:pt idx="5">
                  <c:v>174407</c:v>
                </c:pt>
                <c:pt idx="6">
                  <c:v>173596</c:v>
                </c:pt>
                <c:pt idx="7">
                  <c:v>174096</c:v>
                </c:pt>
                <c:pt idx="8">
                  <c:v>184078</c:v>
                </c:pt>
                <c:pt idx="9">
                  <c:v>183565</c:v>
                </c:pt>
                <c:pt idx="10">
                  <c:v>182599</c:v>
                </c:pt>
                <c:pt idx="11">
                  <c:v>182887</c:v>
                </c:pt>
                <c:pt idx="12">
                  <c:v>183566</c:v>
                </c:pt>
                <c:pt idx="13">
                  <c:v>183797</c:v>
                </c:pt>
                <c:pt idx="14">
                  <c:v>184848</c:v>
                </c:pt>
                <c:pt idx="15">
                  <c:v>185095</c:v>
                </c:pt>
                <c:pt idx="16">
                  <c:v>186176</c:v>
                </c:pt>
                <c:pt idx="17">
                  <c:v>187066</c:v>
                </c:pt>
                <c:pt idx="18">
                  <c:v>187702</c:v>
                </c:pt>
                <c:pt idx="19">
                  <c:v>188595</c:v>
                </c:pt>
                <c:pt idx="20">
                  <c:v>189085</c:v>
                </c:pt>
                <c:pt idx="21">
                  <c:v>189747</c:v>
                </c:pt>
                <c:pt idx="22">
                  <c:v>190111</c:v>
                </c:pt>
                <c:pt idx="23">
                  <c:v>189678</c:v>
                </c:pt>
                <c:pt idx="24">
                  <c:v>189487</c:v>
                </c:pt>
                <c:pt idx="25">
                  <c:v>189280</c:v>
                </c:pt>
                <c:pt idx="26">
                  <c:v>188917</c:v>
                </c:pt>
                <c:pt idx="27">
                  <c:v>188333</c:v>
                </c:pt>
                <c:pt idx="28">
                  <c:v>187516</c:v>
                </c:pt>
                <c:pt idx="29">
                  <c:v>186643</c:v>
                </c:pt>
                <c:pt idx="30">
                  <c:v>185632</c:v>
                </c:pt>
                <c:pt idx="31">
                  <c:v>184799</c:v>
                </c:pt>
                <c:pt idx="32">
                  <c:v>183802</c:v>
                </c:pt>
                <c:pt idx="33">
                  <c:v>182892</c:v>
                </c:pt>
                <c:pt idx="34">
                  <c:v>181817</c:v>
                </c:pt>
                <c:pt idx="35">
                  <c:v>180841</c:v>
                </c:pt>
                <c:pt idx="36">
                  <c:v>180225</c:v>
                </c:pt>
                <c:pt idx="37">
                  <c:v>179552</c:v>
                </c:pt>
                <c:pt idx="38">
                  <c:v>178644</c:v>
                </c:pt>
                <c:pt idx="39">
                  <c:v>177764</c:v>
                </c:pt>
                <c:pt idx="40">
                  <c:v>177070</c:v>
                </c:pt>
                <c:pt idx="41">
                  <c:v>175958</c:v>
                </c:pt>
                <c:pt idx="42">
                  <c:v>174773</c:v>
                </c:pt>
                <c:pt idx="43">
                  <c:v>173517</c:v>
                </c:pt>
                <c:pt idx="44">
                  <c:v>172150</c:v>
                </c:pt>
                <c:pt idx="45">
                  <c:v>170344</c:v>
                </c:pt>
                <c:pt idx="46">
                  <c:v>168883</c:v>
                </c:pt>
                <c:pt idx="47">
                  <c:v>167151</c:v>
                </c:pt>
                <c:pt idx="48">
                  <c:v>165721</c:v>
                </c:pt>
                <c:pt idx="49">
                  <c:v>164294</c:v>
                </c:pt>
                <c:pt idx="50">
                  <c:v>163053</c:v>
                </c:pt>
                <c:pt idx="51">
                  <c:v>152914</c:v>
                </c:pt>
                <c:pt idx="52">
                  <c:v>151355</c:v>
                </c:pt>
                <c:pt idx="53">
                  <c:v>150267</c:v>
                </c:pt>
                <c:pt idx="54">
                  <c:v>149874</c:v>
                </c:pt>
                <c:pt idx="55">
                  <c:v>147884</c:v>
                </c:pt>
                <c:pt idx="56">
                  <c:v>147627</c:v>
                </c:pt>
                <c:pt idx="57">
                  <c:v>146162</c:v>
                </c:pt>
                <c:pt idx="58">
                  <c:v>144529</c:v>
                </c:pt>
                <c:pt idx="59">
                  <c:v>142638</c:v>
                </c:pt>
                <c:pt idx="60">
                  <c:v>140824</c:v>
                </c:pt>
                <c:pt idx="61">
                  <c:v>138686</c:v>
                </c:pt>
                <c:pt idx="62">
                  <c:v>136822</c:v>
                </c:pt>
                <c:pt idx="63">
                  <c:v>134711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A9-4C85-996A-40B7725BDD8C}"/>
            </c:ext>
          </c:extLst>
        </c:ser>
        <c:ser>
          <c:idx val="1"/>
          <c:order val="1"/>
          <c:tx>
            <c:strRef>
              <c:f>人口!$D$82</c:f>
              <c:strCache>
                <c:ptCount val="1"/>
                <c:pt idx="0">
                  <c:v>塩竃市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人口!$E$82:$BP$82</c:f>
              <c:numCache>
                <c:formatCode>0;"△ "0</c:formatCode>
                <c:ptCount val="64"/>
                <c:pt idx="0">
                  <c:v>55573</c:v>
                </c:pt>
                <c:pt idx="1">
                  <c:v>56097</c:v>
                </c:pt>
                <c:pt idx="2">
                  <c:v>57003</c:v>
                </c:pt>
                <c:pt idx="3">
                  <c:v>58314</c:v>
                </c:pt>
                <c:pt idx="4">
                  <c:v>59605</c:v>
                </c:pt>
                <c:pt idx="5">
                  <c:v>63469</c:v>
                </c:pt>
                <c:pt idx="6">
                  <c:v>63781</c:v>
                </c:pt>
                <c:pt idx="7">
                  <c:v>64026</c:v>
                </c:pt>
                <c:pt idx="8">
                  <c:v>64312</c:v>
                </c:pt>
                <c:pt idx="9" formatCode="General">
                  <c:v>59726</c:v>
                </c:pt>
                <c:pt idx="10">
                  <c:v>59464</c:v>
                </c:pt>
                <c:pt idx="11">
                  <c:v>58983</c:v>
                </c:pt>
                <c:pt idx="12">
                  <c:v>59188</c:v>
                </c:pt>
                <c:pt idx="13" formatCode="General">
                  <c:v>59335</c:v>
                </c:pt>
                <c:pt idx="14" formatCode="General">
                  <c:v>59499</c:v>
                </c:pt>
                <c:pt idx="15">
                  <c:v>59510</c:v>
                </c:pt>
                <c:pt idx="16" formatCode="General">
                  <c:v>59570</c:v>
                </c:pt>
                <c:pt idx="17" formatCode="General">
                  <c:v>59773</c:v>
                </c:pt>
                <c:pt idx="18" formatCode="General">
                  <c:v>60097</c:v>
                </c:pt>
                <c:pt idx="19">
                  <c:v>60477</c:v>
                </c:pt>
                <c:pt idx="20">
                  <c:v>60946</c:v>
                </c:pt>
                <c:pt idx="21">
                  <c:v>61103</c:v>
                </c:pt>
                <c:pt idx="22">
                  <c:v>62171</c:v>
                </c:pt>
                <c:pt idx="23" formatCode="General">
                  <c:v>62139</c:v>
                </c:pt>
                <c:pt idx="24" formatCode="General">
                  <c:v>62098</c:v>
                </c:pt>
                <c:pt idx="25">
                  <c:v>61957</c:v>
                </c:pt>
                <c:pt idx="26" formatCode="General">
                  <c:v>61916</c:v>
                </c:pt>
                <c:pt idx="27" formatCode="General">
                  <c:v>62192</c:v>
                </c:pt>
                <c:pt idx="28">
                  <c:v>62236</c:v>
                </c:pt>
                <c:pt idx="29" formatCode="General">
                  <c:v>62382</c:v>
                </c:pt>
                <c:pt idx="30">
                  <c:v>62786</c:v>
                </c:pt>
                <c:pt idx="31">
                  <c:v>63293</c:v>
                </c:pt>
                <c:pt idx="32">
                  <c:v>63462</c:v>
                </c:pt>
                <c:pt idx="33">
                  <c:v>63683</c:v>
                </c:pt>
                <c:pt idx="34">
                  <c:v>63737</c:v>
                </c:pt>
                <c:pt idx="35">
                  <c:v>63750</c:v>
                </c:pt>
                <c:pt idx="36">
                  <c:v>63565</c:v>
                </c:pt>
                <c:pt idx="37">
                  <c:v>63468</c:v>
                </c:pt>
                <c:pt idx="38">
                  <c:v>63107</c:v>
                </c:pt>
                <c:pt idx="39">
                  <c:v>62813</c:v>
                </c:pt>
                <c:pt idx="40">
                  <c:v>62380</c:v>
                </c:pt>
                <c:pt idx="41">
                  <c:v>61886</c:v>
                </c:pt>
                <c:pt idx="42">
                  <c:v>61305</c:v>
                </c:pt>
                <c:pt idx="43">
                  <c:v>60890</c:v>
                </c:pt>
                <c:pt idx="44">
                  <c:v>60577</c:v>
                </c:pt>
                <c:pt idx="45">
                  <c:v>60115</c:v>
                </c:pt>
                <c:pt idx="46">
                  <c:v>59494</c:v>
                </c:pt>
                <c:pt idx="47">
                  <c:v>58939</c:v>
                </c:pt>
                <c:pt idx="48">
                  <c:v>58324</c:v>
                </c:pt>
                <c:pt idx="49">
                  <c:v>58091</c:v>
                </c:pt>
                <c:pt idx="50">
                  <c:v>57469</c:v>
                </c:pt>
                <c:pt idx="51">
                  <c:v>56876</c:v>
                </c:pt>
                <c:pt idx="52">
                  <c:v>56270</c:v>
                </c:pt>
                <c:pt idx="53">
                  <c:v>55920</c:v>
                </c:pt>
                <c:pt idx="54">
                  <c:v>56002</c:v>
                </c:pt>
                <c:pt idx="55">
                  <c:v>55131</c:v>
                </c:pt>
                <c:pt idx="56">
                  <c:v>55233</c:v>
                </c:pt>
                <c:pt idx="57">
                  <c:v>54873</c:v>
                </c:pt>
                <c:pt idx="58">
                  <c:v>54422</c:v>
                </c:pt>
                <c:pt idx="59">
                  <c:v>53975</c:v>
                </c:pt>
                <c:pt idx="60">
                  <c:v>53474</c:v>
                </c:pt>
                <c:pt idx="61">
                  <c:v>52995</c:v>
                </c:pt>
                <c:pt idx="62">
                  <c:v>52480</c:v>
                </c:pt>
                <c:pt idx="63">
                  <c:v>52061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A9-4C85-996A-40B7725BDD8C}"/>
            </c:ext>
          </c:extLst>
        </c:ser>
        <c:ser>
          <c:idx val="2"/>
          <c:order val="2"/>
          <c:tx>
            <c:strRef>
              <c:f>人口!$D$129</c:f>
              <c:strCache>
                <c:ptCount val="1"/>
                <c:pt idx="0">
                  <c:v>古川市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人口!$E$129:$BP$129</c:f>
              <c:numCache>
                <c:formatCode>0;"△ "0</c:formatCode>
                <c:ptCount val="64"/>
                <c:pt idx="0">
                  <c:v>54037</c:v>
                </c:pt>
                <c:pt idx="1">
                  <c:v>53818</c:v>
                </c:pt>
                <c:pt idx="2">
                  <c:v>53500</c:v>
                </c:pt>
                <c:pt idx="3">
                  <c:v>50639</c:v>
                </c:pt>
                <c:pt idx="4">
                  <c:v>50506</c:v>
                </c:pt>
                <c:pt idx="5">
                  <c:v>54033</c:v>
                </c:pt>
                <c:pt idx="6">
                  <c:v>53867</c:v>
                </c:pt>
                <c:pt idx="7">
                  <c:v>53915</c:v>
                </c:pt>
                <c:pt idx="8">
                  <c:v>54047</c:v>
                </c:pt>
                <c:pt idx="9" formatCode="General">
                  <c:v>53336</c:v>
                </c:pt>
                <c:pt idx="10">
                  <c:v>53258</c:v>
                </c:pt>
                <c:pt idx="11">
                  <c:v>53087</c:v>
                </c:pt>
                <c:pt idx="12">
                  <c:v>53300</c:v>
                </c:pt>
                <c:pt idx="13">
                  <c:v>53773</c:v>
                </c:pt>
                <c:pt idx="14">
                  <c:v>54489</c:v>
                </c:pt>
                <c:pt idx="15">
                  <c:v>54966</c:v>
                </c:pt>
                <c:pt idx="16">
                  <c:v>55181</c:v>
                </c:pt>
                <c:pt idx="17">
                  <c:v>56013</c:v>
                </c:pt>
                <c:pt idx="18">
                  <c:v>56627</c:v>
                </c:pt>
                <c:pt idx="19">
                  <c:v>56986</c:v>
                </c:pt>
                <c:pt idx="20">
                  <c:v>57433</c:v>
                </c:pt>
                <c:pt idx="21">
                  <c:v>57975</c:v>
                </c:pt>
                <c:pt idx="22">
                  <c:v>58804</c:v>
                </c:pt>
                <c:pt idx="23">
                  <c:v>59370</c:v>
                </c:pt>
                <c:pt idx="24">
                  <c:v>60185</c:v>
                </c:pt>
                <c:pt idx="25">
                  <c:v>60922</c:v>
                </c:pt>
                <c:pt idx="26">
                  <c:v>61568</c:v>
                </c:pt>
                <c:pt idx="27">
                  <c:v>62231</c:v>
                </c:pt>
                <c:pt idx="28">
                  <c:v>62839</c:v>
                </c:pt>
                <c:pt idx="29">
                  <c:v>63591</c:v>
                </c:pt>
                <c:pt idx="30">
                  <c:v>64517</c:v>
                </c:pt>
                <c:pt idx="31">
                  <c:v>65424</c:v>
                </c:pt>
                <c:pt idx="32">
                  <c:v>66476</c:v>
                </c:pt>
                <c:pt idx="33">
                  <c:v>67401</c:v>
                </c:pt>
                <c:pt idx="34">
                  <c:v>67980</c:v>
                </c:pt>
                <c:pt idx="35">
                  <c:v>68950</c:v>
                </c:pt>
                <c:pt idx="36">
                  <c:v>69659</c:v>
                </c:pt>
                <c:pt idx="37">
                  <c:v>70503</c:v>
                </c:pt>
                <c:pt idx="38">
                  <c:v>71276</c:v>
                </c:pt>
                <c:pt idx="39">
                  <c:v>72110</c:v>
                </c:pt>
                <c:pt idx="40">
                  <c:v>72455</c:v>
                </c:pt>
                <c:pt idx="41">
                  <c:v>72818</c:v>
                </c:pt>
                <c:pt idx="42">
                  <c:v>73394</c:v>
                </c:pt>
                <c:pt idx="43">
                  <c:v>73652</c:v>
                </c:pt>
                <c:pt idx="44">
                  <c:v>73889</c:v>
                </c:pt>
                <c:pt idx="45">
                  <c:v>74270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A9-4C85-996A-40B7725BDD8C}"/>
            </c:ext>
          </c:extLst>
        </c:ser>
        <c:ser>
          <c:idx val="3"/>
          <c:order val="3"/>
          <c:tx>
            <c:strRef>
              <c:f>人口!$D$130</c:f>
              <c:strCache>
                <c:ptCount val="1"/>
                <c:pt idx="0">
                  <c:v>気仙沼市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人口!$E$130:$BP$130</c:f>
              <c:numCache>
                <c:formatCode>0;"△ "0</c:formatCode>
                <c:ptCount val="64"/>
                <c:pt idx="0">
                  <c:v>57215</c:v>
                </c:pt>
                <c:pt idx="1">
                  <c:v>58256</c:v>
                </c:pt>
                <c:pt idx="2">
                  <c:v>59125</c:v>
                </c:pt>
                <c:pt idx="3">
                  <c:v>59986</c:v>
                </c:pt>
                <c:pt idx="4">
                  <c:v>60150</c:v>
                </c:pt>
                <c:pt idx="5">
                  <c:v>60821</c:v>
                </c:pt>
                <c:pt idx="6">
                  <c:v>61421</c:v>
                </c:pt>
                <c:pt idx="7">
                  <c:v>62276</c:v>
                </c:pt>
                <c:pt idx="8">
                  <c:v>63011</c:v>
                </c:pt>
                <c:pt idx="9" formatCode="General">
                  <c:v>63406</c:v>
                </c:pt>
                <c:pt idx="10">
                  <c:v>63902</c:v>
                </c:pt>
                <c:pt idx="11">
                  <c:v>64384</c:v>
                </c:pt>
                <c:pt idx="12">
                  <c:v>64998</c:v>
                </c:pt>
                <c:pt idx="13">
                  <c:v>65667</c:v>
                </c:pt>
                <c:pt idx="14">
                  <c:v>66178</c:v>
                </c:pt>
                <c:pt idx="15">
                  <c:v>66545</c:v>
                </c:pt>
                <c:pt idx="16">
                  <c:v>67110</c:v>
                </c:pt>
                <c:pt idx="17">
                  <c:v>67512</c:v>
                </c:pt>
                <c:pt idx="18">
                  <c:v>68364</c:v>
                </c:pt>
                <c:pt idx="19">
                  <c:v>68725</c:v>
                </c:pt>
                <c:pt idx="20">
                  <c:v>68807</c:v>
                </c:pt>
                <c:pt idx="21">
                  <c:v>69036</c:v>
                </c:pt>
                <c:pt idx="22">
                  <c:v>69021</c:v>
                </c:pt>
                <c:pt idx="23">
                  <c:v>69001</c:v>
                </c:pt>
                <c:pt idx="24">
                  <c:v>68812</c:v>
                </c:pt>
                <c:pt idx="25">
                  <c:v>68400</c:v>
                </c:pt>
                <c:pt idx="26">
                  <c:v>68021</c:v>
                </c:pt>
                <c:pt idx="27">
                  <c:v>67425</c:v>
                </c:pt>
                <c:pt idx="28">
                  <c:v>66980</c:v>
                </c:pt>
                <c:pt idx="29">
                  <c:v>66568</c:v>
                </c:pt>
                <c:pt idx="30">
                  <c:v>66108</c:v>
                </c:pt>
                <c:pt idx="31">
                  <c:v>65364</c:v>
                </c:pt>
                <c:pt idx="32">
                  <c:v>64786</c:v>
                </c:pt>
                <c:pt idx="33">
                  <c:v>64430</c:v>
                </c:pt>
                <c:pt idx="34">
                  <c:v>63957</c:v>
                </c:pt>
                <c:pt idx="35">
                  <c:v>63656</c:v>
                </c:pt>
                <c:pt idx="36">
                  <c:v>63285</c:v>
                </c:pt>
                <c:pt idx="37">
                  <c:v>62850</c:v>
                </c:pt>
                <c:pt idx="38">
                  <c:v>62591</c:v>
                </c:pt>
                <c:pt idx="39">
                  <c:v>62247</c:v>
                </c:pt>
                <c:pt idx="40">
                  <c:v>61932</c:v>
                </c:pt>
                <c:pt idx="41">
                  <c:v>61458</c:v>
                </c:pt>
                <c:pt idx="42">
                  <c:v>60955</c:v>
                </c:pt>
                <c:pt idx="43">
                  <c:v>60461</c:v>
                </c:pt>
                <c:pt idx="44">
                  <c:v>59954</c:v>
                </c:pt>
                <c:pt idx="45">
                  <c:v>59070</c:v>
                </c:pt>
                <c:pt idx="46">
                  <c:v>66544</c:v>
                </c:pt>
                <c:pt idx="47">
                  <c:v>65642</c:v>
                </c:pt>
                <c:pt idx="48">
                  <c:v>64768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A9-4C85-996A-40B7725BDD8C}"/>
            </c:ext>
          </c:extLst>
        </c:ser>
        <c:ser>
          <c:idx val="4"/>
          <c:order val="4"/>
          <c:tx>
            <c:strRef>
              <c:f>人口!$D$84</c:f>
              <c:strCache>
                <c:ptCount val="1"/>
                <c:pt idx="0">
                  <c:v>白石市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人口!$E$84:$BP$84</c:f>
              <c:numCache>
                <c:formatCode>0;"△ "0</c:formatCode>
                <c:ptCount val="64"/>
                <c:pt idx="0">
                  <c:v>43937</c:v>
                </c:pt>
                <c:pt idx="1">
                  <c:v>43518</c:v>
                </c:pt>
                <c:pt idx="2">
                  <c:v>43190</c:v>
                </c:pt>
                <c:pt idx="3">
                  <c:v>42897</c:v>
                </c:pt>
                <c:pt idx="4">
                  <c:v>42425</c:v>
                </c:pt>
                <c:pt idx="5">
                  <c:v>43511</c:v>
                </c:pt>
                <c:pt idx="6">
                  <c:v>42465</c:v>
                </c:pt>
                <c:pt idx="7">
                  <c:v>42167</c:v>
                </c:pt>
                <c:pt idx="8">
                  <c:v>42129</c:v>
                </c:pt>
                <c:pt idx="9" formatCode="General">
                  <c:v>41272</c:v>
                </c:pt>
                <c:pt idx="10">
                  <c:v>41457</c:v>
                </c:pt>
                <c:pt idx="11">
                  <c:v>41472</c:v>
                </c:pt>
                <c:pt idx="12">
                  <c:v>41332</c:v>
                </c:pt>
                <c:pt idx="13" formatCode="General">
                  <c:v>41364</c:v>
                </c:pt>
                <c:pt idx="14" formatCode="General">
                  <c:v>41410</c:v>
                </c:pt>
                <c:pt idx="15">
                  <c:v>41283</c:v>
                </c:pt>
                <c:pt idx="16" formatCode="General">
                  <c:v>41411</c:v>
                </c:pt>
                <c:pt idx="17" formatCode="General">
                  <c:v>41566</c:v>
                </c:pt>
                <c:pt idx="18" formatCode="General">
                  <c:v>41752</c:v>
                </c:pt>
                <c:pt idx="19">
                  <c:v>41655</c:v>
                </c:pt>
                <c:pt idx="20">
                  <c:v>41585</c:v>
                </c:pt>
                <c:pt idx="21">
                  <c:v>41916</c:v>
                </c:pt>
                <c:pt idx="22">
                  <c:v>42189</c:v>
                </c:pt>
                <c:pt idx="23" formatCode="General">
                  <c:v>42353</c:v>
                </c:pt>
                <c:pt idx="24" formatCode="General">
                  <c:v>42556</c:v>
                </c:pt>
                <c:pt idx="25">
                  <c:v>42565</c:v>
                </c:pt>
                <c:pt idx="26" formatCode="General">
                  <c:v>42609</c:v>
                </c:pt>
                <c:pt idx="27" formatCode="General">
                  <c:v>42511</c:v>
                </c:pt>
                <c:pt idx="28">
                  <c:v>42542</c:v>
                </c:pt>
                <c:pt idx="29" formatCode="General">
                  <c:v>42451</c:v>
                </c:pt>
                <c:pt idx="30">
                  <c:v>42415</c:v>
                </c:pt>
                <c:pt idx="31">
                  <c:v>42434</c:v>
                </c:pt>
                <c:pt idx="32">
                  <c:v>42437</c:v>
                </c:pt>
                <c:pt idx="33">
                  <c:v>42329</c:v>
                </c:pt>
                <c:pt idx="34">
                  <c:v>42243</c:v>
                </c:pt>
                <c:pt idx="35">
                  <c:v>42060</c:v>
                </c:pt>
                <c:pt idx="36">
                  <c:v>41840</c:v>
                </c:pt>
                <c:pt idx="37">
                  <c:v>41698</c:v>
                </c:pt>
                <c:pt idx="38">
                  <c:v>41648</c:v>
                </c:pt>
                <c:pt idx="39">
                  <c:v>41404</c:v>
                </c:pt>
                <c:pt idx="40">
                  <c:v>41165</c:v>
                </c:pt>
                <c:pt idx="41">
                  <c:v>41001</c:v>
                </c:pt>
                <c:pt idx="42">
                  <c:v>40691</c:v>
                </c:pt>
                <c:pt idx="43">
                  <c:v>40382</c:v>
                </c:pt>
                <c:pt idx="44">
                  <c:v>40164</c:v>
                </c:pt>
                <c:pt idx="45">
                  <c:v>39846</c:v>
                </c:pt>
                <c:pt idx="46">
                  <c:v>39510</c:v>
                </c:pt>
                <c:pt idx="47">
                  <c:v>39046</c:v>
                </c:pt>
                <c:pt idx="48">
                  <c:v>38627</c:v>
                </c:pt>
                <c:pt idx="49">
                  <c:v>38194</c:v>
                </c:pt>
                <c:pt idx="50">
                  <c:v>37799</c:v>
                </c:pt>
                <c:pt idx="51">
                  <c:v>37336</c:v>
                </c:pt>
                <c:pt idx="52">
                  <c:v>36908</c:v>
                </c:pt>
                <c:pt idx="53">
                  <c:v>36459</c:v>
                </c:pt>
                <c:pt idx="54">
                  <c:v>36124</c:v>
                </c:pt>
                <c:pt idx="55">
                  <c:v>35429</c:v>
                </c:pt>
                <c:pt idx="56">
                  <c:v>35213</c:v>
                </c:pt>
                <c:pt idx="57">
                  <c:v>34718</c:v>
                </c:pt>
                <c:pt idx="58">
                  <c:v>34243</c:v>
                </c:pt>
                <c:pt idx="59">
                  <c:v>33712</c:v>
                </c:pt>
                <c:pt idx="60">
                  <c:v>33082</c:v>
                </c:pt>
                <c:pt idx="61">
                  <c:v>32526</c:v>
                </c:pt>
                <c:pt idx="62">
                  <c:v>31968</c:v>
                </c:pt>
                <c:pt idx="63">
                  <c:v>31229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A9-4C85-996A-40B7725BDD8C}"/>
            </c:ext>
          </c:extLst>
        </c:ser>
        <c:ser>
          <c:idx val="5"/>
          <c:order val="5"/>
          <c:tx>
            <c:strRef>
              <c:f>人口!$D$85</c:f>
              <c:strCache>
                <c:ptCount val="1"/>
                <c:pt idx="0">
                  <c:v>名取市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人口!$E$85:$BP$85</c:f>
              <c:numCache>
                <c:formatCode>0;"△ "0</c:formatCode>
                <c:ptCount val="64"/>
                <c:pt idx="0">
                  <c:v>33046</c:v>
                </c:pt>
                <c:pt idx="1">
                  <c:v>32910</c:v>
                </c:pt>
                <c:pt idx="2">
                  <c:v>32498</c:v>
                </c:pt>
                <c:pt idx="3">
                  <c:v>32637</c:v>
                </c:pt>
                <c:pt idx="4">
                  <c:v>32824</c:v>
                </c:pt>
                <c:pt idx="5">
                  <c:v>33973</c:v>
                </c:pt>
                <c:pt idx="6">
                  <c:v>34580</c:v>
                </c:pt>
                <c:pt idx="7">
                  <c:v>35707</c:v>
                </c:pt>
                <c:pt idx="8">
                  <c:v>37844</c:v>
                </c:pt>
                <c:pt idx="9" formatCode="General">
                  <c:v>39578</c:v>
                </c:pt>
                <c:pt idx="10">
                  <c:v>41406</c:v>
                </c:pt>
                <c:pt idx="11">
                  <c:v>42376</c:v>
                </c:pt>
                <c:pt idx="12">
                  <c:v>43478</c:v>
                </c:pt>
                <c:pt idx="13" formatCode="General">
                  <c:v>44569</c:v>
                </c:pt>
                <c:pt idx="14" formatCode="General">
                  <c:v>45916</c:v>
                </c:pt>
                <c:pt idx="15">
                  <c:v>46835</c:v>
                </c:pt>
                <c:pt idx="16" formatCode="General">
                  <c:v>47933</c:v>
                </c:pt>
                <c:pt idx="17" formatCode="General">
                  <c:v>48524</c:v>
                </c:pt>
                <c:pt idx="18" formatCode="General">
                  <c:v>49089</c:v>
                </c:pt>
                <c:pt idx="19">
                  <c:v>49427</c:v>
                </c:pt>
                <c:pt idx="20">
                  <c:v>49442</c:v>
                </c:pt>
                <c:pt idx="21">
                  <c:v>49739</c:v>
                </c:pt>
                <c:pt idx="22">
                  <c:v>49931</c:v>
                </c:pt>
                <c:pt idx="23" formatCode="General">
                  <c:v>50065</c:v>
                </c:pt>
                <c:pt idx="24" formatCode="General">
                  <c:v>50591</c:v>
                </c:pt>
                <c:pt idx="25">
                  <c:v>50772</c:v>
                </c:pt>
                <c:pt idx="26" formatCode="General">
                  <c:v>50996</c:v>
                </c:pt>
                <c:pt idx="27" formatCode="General">
                  <c:v>51358</c:v>
                </c:pt>
                <c:pt idx="28">
                  <c:v>51729</c:v>
                </c:pt>
                <c:pt idx="29" formatCode="General">
                  <c:v>52460</c:v>
                </c:pt>
                <c:pt idx="30">
                  <c:v>53857</c:v>
                </c:pt>
                <c:pt idx="31">
                  <c:v>55616</c:v>
                </c:pt>
                <c:pt idx="32">
                  <c:v>57466</c:v>
                </c:pt>
                <c:pt idx="33">
                  <c:v>59217</c:v>
                </c:pt>
                <c:pt idx="34">
                  <c:v>60841</c:v>
                </c:pt>
                <c:pt idx="35">
                  <c:v>62055</c:v>
                </c:pt>
                <c:pt idx="36">
                  <c:v>63473</c:v>
                </c:pt>
                <c:pt idx="37">
                  <c:v>64276</c:v>
                </c:pt>
                <c:pt idx="38">
                  <c:v>65131</c:v>
                </c:pt>
                <c:pt idx="39">
                  <c:v>66224</c:v>
                </c:pt>
                <c:pt idx="40">
                  <c:v>67146</c:v>
                </c:pt>
                <c:pt idx="41">
                  <c:v>67720</c:v>
                </c:pt>
                <c:pt idx="42">
                  <c:v>68193</c:v>
                </c:pt>
                <c:pt idx="43">
                  <c:v>68507</c:v>
                </c:pt>
                <c:pt idx="44">
                  <c:v>68610</c:v>
                </c:pt>
                <c:pt idx="45">
                  <c:v>68769</c:v>
                </c:pt>
                <c:pt idx="46">
                  <c:v>68815</c:v>
                </c:pt>
                <c:pt idx="47">
                  <c:v>69515</c:v>
                </c:pt>
                <c:pt idx="48">
                  <c:v>70526</c:v>
                </c:pt>
                <c:pt idx="49">
                  <c:v>71946</c:v>
                </c:pt>
                <c:pt idx="50">
                  <c:v>73134</c:v>
                </c:pt>
                <c:pt idx="51">
                  <c:v>71772</c:v>
                </c:pt>
                <c:pt idx="52">
                  <c:v>72685</c:v>
                </c:pt>
                <c:pt idx="53">
                  <c:v>74355</c:v>
                </c:pt>
                <c:pt idx="54">
                  <c:v>76107</c:v>
                </c:pt>
                <c:pt idx="55">
                  <c:v>76797</c:v>
                </c:pt>
                <c:pt idx="56">
                  <c:v>77845</c:v>
                </c:pt>
                <c:pt idx="57">
                  <c:v>78459</c:v>
                </c:pt>
                <c:pt idx="58">
                  <c:v>78544</c:v>
                </c:pt>
                <c:pt idx="59">
                  <c:v>79197</c:v>
                </c:pt>
                <c:pt idx="60">
                  <c:v>79655</c:v>
                </c:pt>
                <c:pt idx="61">
                  <c:v>79504</c:v>
                </c:pt>
                <c:pt idx="62">
                  <c:v>79630</c:v>
                </c:pt>
                <c:pt idx="63">
                  <c:v>79720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A9-4C85-996A-40B7725BDD8C}"/>
            </c:ext>
          </c:extLst>
        </c:ser>
        <c:ser>
          <c:idx val="6"/>
          <c:order val="6"/>
          <c:tx>
            <c:strRef>
              <c:f>人口!$D$86</c:f>
              <c:strCache>
                <c:ptCount val="1"/>
                <c:pt idx="0">
                  <c:v>角田市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人口!$E$86:$BP$86</c:f>
              <c:numCache>
                <c:formatCode>0;"△ "0</c:formatCode>
                <c:ptCount val="64"/>
                <c:pt idx="0">
                  <c:v>34381</c:v>
                </c:pt>
                <c:pt idx="1">
                  <c:v>33913</c:v>
                </c:pt>
                <c:pt idx="2">
                  <c:v>32994</c:v>
                </c:pt>
                <c:pt idx="3">
                  <c:v>32250</c:v>
                </c:pt>
                <c:pt idx="4">
                  <c:v>31676</c:v>
                </c:pt>
                <c:pt idx="5">
                  <c:v>32970</c:v>
                </c:pt>
                <c:pt idx="6">
                  <c:v>32584</c:v>
                </c:pt>
                <c:pt idx="7">
                  <c:v>32250</c:v>
                </c:pt>
                <c:pt idx="8">
                  <c:v>31768</c:v>
                </c:pt>
                <c:pt idx="9" formatCode="General">
                  <c:v>31835</c:v>
                </c:pt>
                <c:pt idx="10">
                  <c:v>31854</c:v>
                </c:pt>
                <c:pt idx="11">
                  <c:v>31769</c:v>
                </c:pt>
                <c:pt idx="12">
                  <c:v>31935</c:v>
                </c:pt>
                <c:pt idx="13" formatCode="General">
                  <c:v>32185</c:v>
                </c:pt>
                <c:pt idx="14" formatCode="General">
                  <c:v>32586</c:v>
                </c:pt>
                <c:pt idx="15">
                  <c:v>32808</c:v>
                </c:pt>
                <c:pt idx="16" formatCode="General">
                  <c:v>33152</c:v>
                </c:pt>
                <c:pt idx="17" formatCode="General">
                  <c:v>33342</c:v>
                </c:pt>
                <c:pt idx="18" formatCode="General">
                  <c:v>33688</c:v>
                </c:pt>
                <c:pt idx="19">
                  <c:v>33911</c:v>
                </c:pt>
                <c:pt idx="20">
                  <c:v>34223</c:v>
                </c:pt>
                <c:pt idx="21">
                  <c:v>34444</c:v>
                </c:pt>
                <c:pt idx="22">
                  <c:v>34689</c:v>
                </c:pt>
                <c:pt idx="23" formatCode="General">
                  <c:v>34845</c:v>
                </c:pt>
                <c:pt idx="24" formatCode="General">
                  <c:v>35031</c:v>
                </c:pt>
                <c:pt idx="25">
                  <c:v>35314</c:v>
                </c:pt>
                <c:pt idx="26" formatCode="General">
                  <c:v>35476</c:v>
                </c:pt>
                <c:pt idx="27" formatCode="General">
                  <c:v>35676</c:v>
                </c:pt>
                <c:pt idx="28">
                  <c:v>35735</c:v>
                </c:pt>
                <c:pt idx="29" formatCode="General">
                  <c:v>35631</c:v>
                </c:pt>
                <c:pt idx="30">
                  <c:v>35616</c:v>
                </c:pt>
                <c:pt idx="31">
                  <c:v>35559</c:v>
                </c:pt>
                <c:pt idx="32">
                  <c:v>35528</c:v>
                </c:pt>
                <c:pt idx="33">
                  <c:v>35554</c:v>
                </c:pt>
                <c:pt idx="34">
                  <c:v>35402</c:v>
                </c:pt>
                <c:pt idx="35">
                  <c:v>35517</c:v>
                </c:pt>
                <c:pt idx="36">
                  <c:v>35349</c:v>
                </c:pt>
                <c:pt idx="37">
                  <c:v>35120</c:v>
                </c:pt>
                <c:pt idx="38">
                  <c:v>35000</c:v>
                </c:pt>
                <c:pt idx="39">
                  <c:v>34802</c:v>
                </c:pt>
                <c:pt idx="40">
                  <c:v>34523</c:v>
                </c:pt>
                <c:pt idx="41">
                  <c:v>34269</c:v>
                </c:pt>
                <c:pt idx="42">
                  <c:v>34216</c:v>
                </c:pt>
                <c:pt idx="43">
                  <c:v>33974</c:v>
                </c:pt>
                <c:pt idx="44">
                  <c:v>33671</c:v>
                </c:pt>
                <c:pt idx="45">
                  <c:v>33342</c:v>
                </c:pt>
                <c:pt idx="46">
                  <c:v>33084</c:v>
                </c:pt>
                <c:pt idx="47">
                  <c:v>32756</c:v>
                </c:pt>
                <c:pt idx="48">
                  <c:v>32511</c:v>
                </c:pt>
                <c:pt idx="49">
                  <c:v>32128</c:v>
                </c:pt>
                <c:pt idx="50">
                  <c:v>31731</c:v>
                </c:pt>
                <c:pt idx="51">
                  <c:v>31665</c:v>
                </c:pt>
                <c:pt idx="52">
                  <c:v>31313</c:v>
                </c:pt>
                <c:pt idx="53">
                  <c:v>30917</c:v>
                </c:pt>
                <c:pt idx="54">
                  <c:v>30753</c:v>
                </c:pt>
                <c:pt idx="55">
                  <c:v>30270</c:v>
                </c:pt>
                <c:pt idx="56">
                  <c:v>30097</c:v>
                </c:pt>
                <c:pt idx="57">
                  <c:v>29713</c:v>
                </c:pt>
                <c:pt idx="58">
                  <c:v>29243</c:v>
                </c:pt>
                <c:pt idx="59">
                  <c:v>28728</c:v>
                </c:pt>
                <c:pt idx="60">
                  <c:v>28212</c:v>
                </c:pt>
                <c:pt idx="61">
                  <c:v>27770</c:v>
                </c:pt>
                <c:pt idx="62">
                  <c:v>27262</c:v>
                </c:pt>
                <c:pt idx="63">
                  <c:v>26917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6A9-4C85-996A-40B7725BDD8C}"/>
            </c:ext>
          </c:extLst>
        </c:ser>
        <c:ser>
          <c:idx val="7"/>
          <c:order val="7"/>
          <c:tx>
            <c:strRef>
              <c:f>人口!$D$87</c:f>
              <c:strCache>
                <c:ptCount val="1"/>
                <c:pt idx="0">
                  <c:v>多賀城市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人口!$E$87:$BP$87</c:f>
              <c:numCache>
                <c:formatCode>General</c:formatCode>
                <c:ptCount val="64"/>
                <c:pt idx="0">
                  <c:v>21185</c:v>
                </c:pt>
                <c:pt idx="1">
                  <c:v>21515</c:v>
                </c:pt>
                <c:pt idx="2">
                  <c:v>21336</c:v>
                </c:pt>
                <c:pt idx="3">
                  <c:v>22625</c:v>
                </c:pt>
                <c:pt idx="4">
                  <c:v>24201</c:v>
                </c:pt>
                <c:pt idx="5">
                  <c:v>26963</c:v>
                </c:pt>
                <c:pt idx="6">
                  <c:v>29124</c:v>
                </c:pt>
                <c:pt idx="7">
                  <c:v>31279</c:v>
                </c:pt>
                <c:pt idx="8">
                  <c:v>32673</c:v>
                </c:pt>
                <c:pt idx="9">
                  <c:v>34426</c:v>
                </c:pt>
                <c:pt idx="10">
                  <c:v>33570</c:v>
                </c:pt>
                <c:pt idx="11">
                  <c:v>37758</c:v>
                </c:pt>
                <c:pt idx="12">
                  <c:v>39195</c:v>
                </c:pt>
                <c:pt idx="13">
                  <c:v>40774</c:v>
                </c:pt>
                <c:pt idx="14">
                  <c:v>42340</c:v>
                </c:pt>
                <c:pt idx="15" formatCode="0;&quot;△ &quot;0">
                  <c:v>43999</c:v>
                </c:pt>
                <c:pt idx="16">
                  <c:v>45652</c:v>
                </c:pt>
                <c:pt idx="17">
                  <c:v>46593</c:v>
                </c:pt>
                <c:pt idx="18">
                  <c:v>47971</c:v>
                </c:pt>
                <c:pt idx="19" formatCode="0;&quot;△ &quot;0">
                  <c:v>49152</c:v>
                </c:pt>
                <c:pt idx="20" formatCode="0;&quot;△ &quot;0">
                  <c:v>50573</c:v>
                </c:pt>
                <c:pt idx="21" formatCode="0;&quot;△ &quot;0">
                  <c:v>51662</c:v>
                </c:pt>
                <c:pt idx="22" formatCode="0;&quot;△ &quot;0">
                  <c:v>52534</c:v>
                </c:pt>
                <c:pt idx="23">
                  <c:v>53245</c:v>
                </c:pt>
                <c:pt idx="24">
                  <c:v>53610</c:v>
                </c:pt>
                <c:pt idx="25" formatCode="0;&quot;△ &quot;0">
                  <c:v>54004</c:v>
                </c:pt>
                <c:pt idx="26">
                  <c:v>54514</c:v>
                </c:pt>
                <c:pt idx="27">
                  <c:v>55063</c:v>
                </c:pt>
                <c:pt idx="28" formatCode="0;&quot;△ &quot;0">
                  <c:v>56197</c:v>
                </c:pt>
                <c:pt idx="29">
                  <c:v>56847</c:v>
                </c:pt>
                <c:pt idx="30" formatCode="0;&quot;△ &quot;0">
                  <c:v>58223</c:v>
                </c:pt>
                <c:pt idx="31" formatCode="0;&quot;△ &quot;0">
                  <c:v>59081</c:v>
                </c:pt>
                <c:pt idx="32" formatCode="0;&quot;△ &quot;0">
                  <c:v>59091</c:v>
                </c:pt>
                <c:pt idx="33" formatCode="0;&quot;△ &quot;0">
                  <c:v>59260</c:v>
                </c:pt>
                <c:pt idx="34" formatCode="0;&quot;△ &quot;0">
                  <c:v>59797</c:v>
                </c:pt>
                <c:pt idx="35" formatCode="0;&quot;△ &quot;0">
                  <c:v>59770</c:v>
                </c:pt>
                <c:pt idx="36" formatCode="0;&quot;△ &quot;0">
                  <c:v>60145</c:v>
                </c:pt>
                <c:pt idx="37" formatCode="0;&quot;△ &quot;0">
                  <c:v>60332</c:v>
                </c:pt>
                <c:pt idx="38" formatCode="0;&quot;△ &quot;0">
                  <c:v>60293</c:v>
                </c:pt>
                <c:pt idx="39" formatCode="0;&quot;△ &quot;0">
                  <c:v>60452</c:v>
                </c:pt>
                <c:pt idx="40" formatCode="0;&quot;△ &quot;0">
                  <c:v>61142</c:v>
                </c:pt>
                <c:pt idx="41" formatCode="0;&quot;△ &quot;0">
                  <c:v>61462</c:v>
                </c:pt>
                <c:pt idx="42" formatCode="0;&quot;△ &quot;0">
                  <c:v>61687</c:v>
                </c:pt>
                <c:pt idx="43" formatCode="0;&quot;△ &quot;0">
                  <c:v>61882</c:v>
                </c:pt>
                <c:pt idx="44" formatCode="0;&quot;△ &quot;0">
                  <c:v>62352</c:v>
                </c:pt>
                <c:pt idx="45" formatCode="0;&quot;△ &quot;0">
                  <c:v>62538</c:v>
                </c:pt>
                <c:pt idx="46" formatCode="0;&quot;△ &quot;0">
                  <c:v>62663</c:v>
                </c:pt>
                <c:pt idx="47" formatCode="0;&quot;△ &quot;0">
                  <c:v>62852</c:v>
                </c:pt>
                <c:pt idx="48" formatCode="0;&quot;△ &quot;0">
                  <c:v>62966</c:v>
                </c:pt>
                <c:pt idx="49" formatCode="0;&quot;△ &quot;0">
                  <c:v>62934</c:v>
                </c:pt>
                <c:pt idx="50" formatCode="0;&quot;△ &quot;0">
                  <c:v>62870</c:v>
                </c:pt>
                <c:pt idx="51" formatCode="0;&quot;△ &quot;0">
                  <c:v>61408</c:v>
                </c:pt>
                <c:pt idx="52" formatCode="0;&quot;△ &quot;0">
                  <c:v>61666</c:v>
                </c:pt>
                <c:pt idx="53" formatCode="0;&quot;△ &quot;0">
                  <c:v>61906</c:v>
                </c:pt>
                <c:pt idx="54" formatCode="0;&quot;△ &quot;0">
                  <c:v>62437</c:v>
                </c:pt>
                <c:pt idx="55" formatCode="0;&quot;△ &quot;0">
                  <c:v>62028</c:v>
                </c:pt>
                <c:pt idx="56" formatCode="0;&quot;△ &quot;0">
                  <c:v>62508</c:v>
                </c:pt>
                <c:pt idx="57" formatCode="0;&quot;△ &quot;0">
                  <c:v>62474</c:v>
                </c:pt>
                <c:pt idx="58" formatCode="0;&quot;△ &quot;0">
                  <c:v>62485</c:v>
                </c:pt>
                <c:pt idx="59" formatCode="0;&quot;△ &quot;0">
                  <c:v>62416</c:v>
                </c:pt>
                <c:pt idx="60" formatCode="0;&quot;△ &quot;0">
                  <c:v>62311</c:v>
                </c:pt>
                <c:pt idx="61" formatCode="0;&quot;△ &quot;0">
                  <c:v>62136</c:v>
                </c:pt>
                <c:pt idx="62" formatCode="0;&quot;△ &quot;0">
                  <c:v>62204</c:v>
                </c:pt>
                <c:pt idx="63" formatCode="0;&quot;△ &quot;0">
                  <c:v>62061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6A9-4C85-996A-40B7725BDD8C}"/>
            </c:ext>
          </c:extLst>
        </c:ser>
        <c:ser>
          <c:idx val="8"/>
          <c:order val="8"/>
          <c:tx>
            <c:strRef>
              <c:f>人口!$D$88</c:f>
              <c:strCache>
                <c:ptCount val="1"/>
                <c:pt idx="0">
                  <c:v>岩沼市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人口!$E$88:$BP$88</c:f>
              <c:numCache>
                <c:formatCode>General</c:formatCode>
                <c:ptCount val="64"/>
                <c:pt idx="0">
                  <c:v>26469</c:v>
                </c:pt>
                <c:pt idx="1">
                  <c:v>26398</c:v>
                </c:pt>
                <c:pt idx="2">
                  <c:v>26554</c:v>
                </c:pt>
                <c:pt idx="3">
                  <c:v>26803</c:v>
                </c:pt>
                <c:pt idx="4">
                  <c:v>26823</c:v>
                </c:pt>
                <c:pt idx="5">
                  <c:v>26873</c:v>
                </c:pt>
                <c:pt idx="6">
                  <c:v>27319</c:v>
                </c:pt>
                <c:pt idx="7">
                  <c:v>27839</c:v>
                </c:pt>
                <c:pt idx="8">
                  <c:v>28553</c:v>
                </c:pt>
                <c:pt idx="9">
                  <c:v>29536</c:v>
                </c:pt>
                <c:pt idx="10">
                  <c:v>30032</c:v>
                </c:pt>
                <c:pt idx="11">
                  <c:v>30504</c:v>
                </c:pt>
                <c:pt idx="12">
                  <c:v>31064</c:v>
                </c:pt>
                <c:pt idx="13">
                  <c:v>31294</c:v>
                </c:pt>
                <c:pt idx="14">
                  <c:v>32091</c:v>
                </c:pt>
                <c:pt idx="15" formatCode="0;&quot;△ &quot;0">
                  <c:v>32846</c:v>
                </c:pt>
                <c:pt idx="16">
                  <c:v>33365</c:v>
                </c:pt>
                <c:pt idx="17">
                  <c:v>34080</c:v>
                </c:pt>
                <c:pt idx="18">
                  <c:v>34444</c:v>
                </c:pt>
                <c:pt idx="19" formatCode="0;&quot;△ &quot;0">
                  <c:v>34532</c:v>
                </c:pt>
                <c:pt idx="20" formatCode="0;&quot;△ &quot;0">
                  <c:v>35078</c:v>
                </c:pt>
                <c:pt idx="21" formatCode="0;&quot;△ &quot;0">
                  <c:v>35436</c:v>
                </c:pt>
                <c:pt idx="22" formatCode="0;&quot;△ &quot;0">
                  <c:v>35771</c:v>
                </c:pt>
                <c:pt idx="23">
                  <c:v>36043</c:v>
                </c:pt>
                <c:pt idx="24">
                  <c:v>36293</c:v>
                </c:pt>
                <c:pt idx="25" formatCode="0;&quot;△ &quot;0">
                  <c:v>36524</c:v>
                </c:pt>
                <c:pt idx="26">
                  <c:v>36805</c:v>
                </c:pt>
                <c:pt idx="27">
                  <c:v>37324</c:v>
                </c:pt>
                <c:pt idx="28" formatCode="0;&quot;△ &quot;0">
                  <c:v>37453</c:v>
                </c:pt>
                <c:pt idx="29">
                  <c:v>37533</c:v>
                </c:pt>
                <c:pt idx="30" formatCode="0;&quot;△ &quot;0">
                  <c:v>38051</c:v>
                </c:pt>
                <c:pt idx="31" formatCode="0;&quot;△ &quot;0">
                  <c:v>38218</c:v>
                </c:pt>
                <c:pt idx="32" formatCode="0;&quot;△ &quot;0">
                  <c:v>38427</c:v>
                </c:pt>
                <c:pt idx="33" formatCode="0;&quot;△ &quot;0">
                  <c:v>38901</c:v>
                </c:pt>
                <c:pt idx="34" formatCode="0;&quot;△ &quot;0">
                  <c:v>39472</c:v>
                </c:pt>
                <c:pt idx="35" formatCode="0;&quot;△ &quot;0">
                  <c:v>39913</c:v>
                </c:pt>
                <c:pt idx="36" formatCode="0;&quot;△ &quot;0">
                  <c:v>39952</c:v>
                </c:pt>
                <c:pt idx="37" formatCode="0;&quot;△ &quot;0">
                  <c:v>40082</c:v>
                </c:pt>
                <c:pt idx="38" formatCode="0;&quot;△ &quot;0">
                  <c:v>40482</c:v>
                </c:pt>
                <c:pt idx="39" formatCode="0;&quot;△ &quot;0">
                  <c:v>40958</c:v>
                </c:pt>
                <c:pt idx="40" formatCode="0;&quot;△ &quot;0">
                  <c:v>41428</c:v>
                </c:pt>
                <c:pt idx="41" formatCode="0;&quot;△ &quot;0">
                  <c:v>41902</c:v>
                </c:pt>
                <c:pt idx="42" formatCode="0;&quot;△ &quot;0">
                  <c:v>42194</c:v>
                </c:pt>
                <c:pt idx="43" formatCode="0;&quot;△ &quot;0">
                  <c:v>42837</c:v>
                </c:pt>
                <c:pt idx="44" formatCode="0;&quot;△ &quot;0">
                  <c:v>43440</c:v>
                </c:pt>
                <c:pt idx="45" formatCode="0;&quot;△ &quot;0">
                  <c:v>43760</c:v>
                </c:pt>
                <c:pt idx="46" formatCode="0;&quot;△ &quot;0">
                  <c:v>44223</c:v>
                </c:pt>
                <c:pt idx="47" formatCode="0;&quot;△ &quot;0">
                  <c:v>44432</c:v>
                </c:pt>
                <c:pt idx="48" formatCode="0;&quot;△ &quot;0">
                  <c:v>44403</c:v>
                </c:pt>
                <c:pt idx="49" formatCode="0;&quot;△ &quot;0">
                  <c:v>44445</c:v>
                </c:pt>
                <c:pt idx="50" formatCode="0;&quot;△ &quot;0">
                  <c:v>44153</c:v>
                </c:pt>
                <c:pt idx="51" formatCode="0;&quot;△ &quot;0">
                  <c:v>43710</c:v>
                </c:pt>
                <c:pt idx="52" formatCode="0;&quot;△ &quot;0">
                  <c:v>43623</c:v>
                </c:pt>
                <c:pt idx="53" formatCode="0;&quot;△ &quot;0">
                  <c:v>43640</c:v>
                </c:pt>
                <c:pt idx="54" formatCode="0;&quot;△ &quot;0">
                  <c:v>44071</c:v>
                </c:pt>
                <c:pt idx="55" formatCode="0;&quot;△ &quot;0">
                  <c:v>44066</c:v>
                </c:pt>
                <c:pt idx="56" formatCode="0;&quot;△ &quot;0">
                  <c:v>44332</c:v>
                </c:pt>
                <c:pt idx="57" formatCode="0;&quot;△ &quot;0">
                  <c:v>44221</c:v>
                </c:pt>
                <c:pt idx="58" formatCode="0;&quot;△ &quot;0">
                  <c:v>44308</c:v>
                </c:pt>
                <c:pt idx="59" formatCode="0;&quot;△ &quot;0">
                  <c:v>43995</c:v>
                </c:pt>
                <c:pt idx="60" formatCode="0;&quot;△ &quot;0">
                  <c:v>43917</c:v>
                </c:pt>
                <c:pt idx="61" formatCode="0;&quot;△ &quot;0">
                  <c:v>43878</c:v>
                </c:pt>
                <c:pt idx="62" formatCode="0;&quot;△ &quot;0">
                  <c:v>43656</c:v>
                </c:pt>
                <c:pt idx="63" formatCode="0;&quot;△ &quot;0">
                  <c:v>43448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6A9-4C85-996A-40B7725BDD8C}"/>
            </c:ext>
          </c:extLst>
        </c:ser>
        <c:ser>
          <c:idx val="9"/>
          <c:order val="9"/>
          <c:tx>
            <c:strRef>
              <c:f>人口!$D$125</c:f>
              <c:strCache>
                <c:ptCount val="1"/>
                <c:pt idx="0">
                  <c:v>泉市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人口!$E$125:$BP$125</c:f>
              <c:numCache>
                <c:formatCode>General</c:formatCode>
                <c:ptCount val="64"/>
                <c:pt idx="0">
                  <c:v>13687</c:v>
                </c:pt>
                <c:pt idx="1">
                  <c:v>13781</c:v>
                </c:pt>
                <c:pt idx="2">
                  <c:v>13423</c:v>
                </c:pt>
                <c:pt idx="3">
                  <c:v>14357</c:v>
                </c:pt>
                <c:pt idx="4">
                  <c:v>15822</c:v>
                </c:pt>
                <c:pt idx="5">
                  <c:v>18278</c:v>
                </c:pt>
                <c:pt idx="6">
                  <c:v>21220</c:v>
                </c:pt>
                <c:pt idx="7">
                  <c:v>24357</c:v>
                </c:pt>
                <c:pt idx="8">
                  <c:v>28117</c:v>
                </c:pt>
                <c:pt idx="9">
                  <c:v>30752</c:v>
                </c:pt>
                <c:pt idx="10">
                  <c:v>36122</c:v>
                </c:pt>
                <c:pt idx="11">
                  <c:v>38971</c:v>
                </c:pt>
                <c:pt idx="12">
                  <c:v>46293</c:v>
                </c:pt>
                <c:pt idx="13">
                  <c:v>55928</c:v>
                </c:pt>
                <c:pt idx="14">
                  <c:v>64340</c:v>
                </c:pt>
                <c:pt idx="15">
                  <c:v>70091</c:v>
                </c:pt>
                <c:pt idx="16">
                  <c:v>74693</c:v>
                </c:pt>
                <c:pt idx="17">
                  <c:v>79138</c:v>
                </c:pt>
                <c:pt idx="18">
                  <c:v>85069</c:v>
                </c:pt>
                <c:pt idx="19">
                  <c:v>91928</c:v>
                </c:pt>
                <c:pt idx="20">
                  <c:v>98779</c:v>
                </c:pt>
                <c:pt idx="21">
                  <c:v>104447</c:v>
                </c:pt>
                <c:pt idx="22">
                  <c:v>110042</c:v>
                </c:pt>
                <c:pt idx="23">
                  <c:v>116012</c:v>
                </c:pt>
                <c:pt idx="24">
                  <c:v>120906</c:v>
                </c:pt>
                <c:pt idx="25">
                  <c:v>125422</c:v>
                </c:pt>
                <c:pt idx="26">
                  <c:v>130411</c:v>
                </c:pt>
                <c:pt idx="27">
                  <c:v>136580</c:v>
                </c:pt>
                <c:pt idx="28">
                  <c:v>144194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6A9-4C85-996A-40B7725BDD8C}"/>
            </c:ext>
          </c:extLst>
        </c:ser>
        <c:ser>
          <c:idx val="10"/>
          <c:order val="10"/>
          <c:tx>
            <c:strRef>
              <c:f>人口!$D$93</c:f>
              <c:strCache>
                <c:ptCount val="1"/>
                <c:pt idx="0">
                  <c:v>冨谷市</c:v>
                </c:pt>
              </c:strCache>
            </c:strRef>
          </c:tx>
          <c:spPr>
            <a:ln w="0"/>
          </c:spPr>
          <c:marker>
            <c:symbol val="square"/>
            <c:size val="6"/>
            <c:spPr>
              <a:noFill/>
              <a:ln w="3175"/>
            </c:spPr>
          </c:marker>
          <c:val>
            <c:numRef>
              <c:f>人口!$E$93:$BP$93</c:f>
              <c:numCache>
                <c:formatCode>"("0")"</c:formatCode>
                <c:ptCount val="64"/>
                <c:pt idx="56" formatCode="0;&quot;△ &quot;0">
                  <c:v>52528</c:v>
                </c:pt>
                <c:pt idx="57" formatCode="0;&quot;△ &quot;0">
                  <c:v>52640</c:v>
                </c:pt>
                <c:pt idx="58" formatCode="0;&quot;△ &quot;0">
                  <c:v>52569</c:v>
                </c:pt>
                <c:pt idx="59" formatCode="0;&quot;△ &quot;0">
                  <c:v>52567</c:v>
                </c:pt>
                <c:pt idx="60" formatCode="0;&quot;△ &quot;0">
                  <c:v>52431</c:v>
                </c:pt>
                <c:pt idx="61" formatCode="0;&quot;△ &quot;0">
                  <c:v>52494</c:v>
                </c:pt>
                <c:pt idx="62" formatCode="0;&quot;△ &quot;0">
                  <c:v>52399</c:v>
                </c:pt>
                <c:pt idx="63" formatCode="0;&quot;△ &quot;0">
                  <c:v>52418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2-4E7E-8E2E-503B44346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49248"/>
        <c:axId val="253355520"/>
      </c:lineChart>
      <c:catAx>
        <c:axId val="25334924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5552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355520"/>
        <c:scaling>
          <c:orientation val="minMax"/>
          <c:max val="20000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4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3741016017857572E-2"/>
          <c:y val="1.5025041736227046E-2"/>
          <c:w val="0.91116000686830023"/>
          <c:h val="9.3348796944832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県中南部町村の人口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/12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人)</a:t>
            </a:r>
          </a:p>
        </c:rich>
      </c:tx>
      <c:layout>
        <c:manualLayout>
          <c:xMode val="edge"/>
          <c:yMode val="edge"/>
          <c:x val="0.13380300173745888"/>
          <c:y val="0.1680534192793288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46550006318434E-2"/>
          <c:y val="0.12188827733712101"/>
          <c:w val="0.91373317985700564"/>
          <c:h val="0.81176287940410174"/>
        </c:manualLayout>
      </c:layout>
      <c:lineChart>
        <c:grouping val="standard"/>
        <c:varyColors val="0"/>
        <c:ser>
          <c:idx val="0"/>
          <c:order val="0"/>
          <c:tx>
            <c:strRef>
              <c:f>人口!$D$94</c:f>
              <c:strCache>
                <c:ptCount val="1"/>
                <c:pt idx="0">
                  <c:v>蔵王町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人口!$E$94:$BP$94</c:f>
              <c:numCache>
                <c:formatCode>0;"△ "0</c:formatCode>
                <c:ptCount val="64"/>
                <c:pt idx="0">
                  <c:v>15874</c:v>
                </c:pt>
                <c:pt idx="1">
                  <c:v>15727</c:v>
                </c:pt>
                <c:pt idx="2">
                  <c:v>15542</c:v>
                </c:pt>
                <c:pt idx="3">
                  <c:v>15282</c:v>
                </c:pt>
                <c:pt idx="4">
                  <c:v>14980</c:v>
                </c:pt>
                <c:pt idx="5">
                  <c:v>15477</c:v>
                </c:pt>
                <c:pt idx="6">
                  <c:v>15584</c:v>
                </c:pt>
                <c:pt idx="7">
                  <c:v>15417</c:v>
                </c:pt>
                <c:pt idx="8">
                  <c:v>15174</c:v>
                </c:pt>
                <c:pt idx="9" formatCode="General">
                  <c:v>14762</c:v>
                </c:pt>
                <c:pt idx="10">
                  <c:v>14691</c:v>
                </c:pt>
                <c:pt idx="11">
                  <c:v>14551</c:v>
                </c:pt>
                <c:pt idx="12">
                  <c:v>14369</c:v>
                </c:pt>
                <c:pt idx="13" formatCode="General">
                  <c:v>14367</c:v>
                </c:pt>
                <c:pt idx="14" formatCode="General">
                  <c:v>14350</c:v>
                </c:pt>
                <c:pt idx="15">
                  <c:v>14269</c:v>
                </c:pt>
                <c:pt idx="16" formatCode="General">
                  <c:v>14212</c:v>
                </c:pt>
                <c:pt idx="17" formatCode="General">
                  <c:v>14237</c:v>
                </c:pt>
                <c:pt idx="18" formatCode="General">
                  <c:v>14200</c:v>
                </c:pt>
                <c:pt idx="19">
                  <c:v>14153</c:v>
                </c:pt>
                <c:pt idx="20">
                  <c:v>14210</c:v>
                </c:pt>
                <c:pt idx="21">
                  <c:v>14213</c:v>
                </c:pt>
                <c:pt idx="22">
                  <c:v>14212</c:v>
                </c:pt>
                <c:pt idx="23" formatCode="General">
                  <c:v>14287</c:v>
                </c:pt>
                <c:pt idx="24" formatCode="General">
                  <c:v>14386</c:v>
                </c:pt>
                <c:pt idx="25">
                  <c:v>14457</c:v>
                </c:pt>
                <c:pt idx="26" formatCode="General">
                  <c:v>14392</c:v>
                </c:pt>
                <c:pt idx="27" formatCode="General">
                  <c:v>14390</c:v>
                </c:pt>
                <c:pt idx="28">
                  <c:v>14421</c:v>
                </c:pt>
                <c:pt idx="29" formatCode="General">
                  <c:v>14398</c:v>
                </c:pt>
                <c:pt idx="30">
                  <c:v>14353</c:v>
                </c:pt>
                <c:pt idx="31">
                  <c:v>14237</c:v>
                </c:pt>
                <c:pt idx="32">
                  <c:v>14300</c:v>
                </c:pt>
                <c:pt idx="33">
                  <c:v>14371</c:v>
                </c:pt>
                <c:pt idx="34">
                  <c:v>14308</c:v>
                </c:pt>
                <c:pt idx="35">
                  <c:v>14263</c:v>
                </c:pt>
                <c:pt idx="36">
                  <c:v>14281</c:v>
                </c:pt>
                <c:pt idx="37">
                  <c:v>14211</c:v>
                </c:pt>
                <c:pt idx="38">
                  <c:v>14180</c:v>
                </c:pt>
                <c:pt idx="39">
                  <c:v>14148</c:v>
                </c:pt>
                <c:pt idx="40">
                  <c:v>14029</c:v>
                </c:pt>
                <c:pt idx="41">
                  <c:v>13918</c:v>
                </c:pt>
                <c:pt idx="42">
                  <c:v>13899</c:v>
                </c:pt>
                <c:pt idx="43">
                  <c:v>13849</c:v>
                </c:pt>
                <c:pt idx="44">
                  <c:v>13843</c:v>
                </c:pt>
                <c:pt idx="45">
                  <c:v>13688</c:v>
                </c:pt>
                <c:pt idx="46">
                  <c:v>13614</c:v>
                </c:pt>
                <c:pt idx="47">
                  <c:v>13508</c:v>
                </c:pt>
                <c:pt idx="48">
                  <c:v>13424</c:v>
                </c:pt>
                <c:pt idx="49">
                  <c:v>13239</c:v>
                </c:pt>
                <c:pt idx="50">
                  <c:v>13161</c:v>
                </c:pt>
                <c:pt idx="51">
                  <c:v>13071</c:v>
                </c:pt>
                <c:pt idx="52">
                  <c:v>12930</c:v>
                </c:pt>
                <c:pt idx="53">
                  <c:v>12822</c:v>
                </c:pt>
                <c:pt idx="54">
                  <c:v>12736</c:v>
                </c:pt>
                <c:pt idx="55">
                  <c:v>12540</c:v>
                </c:pt>
                <c:pt idx="56">
                  <c:v>12447</c:v>
                </c:pt>
                <c:pt idx="57">
                  <c:v>12334</c:v>
                </c:pt>
                <c:pt idx="58">
                  <c:v>12107</c:v>
                </c:pt>
                <c:pt idx="59">
                  <c:v>11845</c:v>
                </c:pt>
                <c:pt idx="60">
                  <c:v>11707</c:v>
                </c:pt>
                <c:pt idx="61">
                  <c:v>11490</c:v>
                </c:pt>
                <c:pt idx="62">
                  <c:v>11264</c:v>
                </c:pt>
                <c:pt idx="63">
                  <c:v>11075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86-401F-9965-4726A1E675F4}"/>
            </c:ext>
          </c:extLst>
        </c:ser>
        <c:ser>
          <c:idx val="1"/>
          <c:order val="1"/>
          <c:tx>
            <c:strRef>
              <c:f>人口!$D$95</c:f>
              <c:strCache>
                <c:ptCount val="1"/>
                <c:pt idx="0">
                  <c:v>七ヶ宿町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人口!$E$95:$BP$95</c:f>
              <c:numCache>
                <c:formatCode>0;"△ "0</c:formatCode>
                <c:ptCount val="64"/>
                <c:pt idx="0">
                  <c:v>5167</c:v>
                </c:pt>
                <c:pt idx="1">
                  <c:v>5115</c:v>
                </c:pt>
                <c:pt idx="2">
                  <c:v>4960</c:v>
                </c:pt>
                <c:pt idx="3">
                  <c:v>4545</c:v>
                </c:pt>
                <c:pt idx="4">
                  <c:v>4433</c:v>
                </c:pt>
                <c:pt idx="5">
                  <c:v>4682</c:v>
                </c:pt>
                <c:pt idx="6">
                  <c:v>4565</c:v>
                </c:pt>
                <c:pt idx="7">
                  <c:v>4445</c:v>
                </c:pt>
                <c:pt idx="8">
                  <c:v>4347</c:v>
                </c:pt>
                <c:pt idx="9" formatCode="General">
                  <c:v>4169</c:v>
                </c:pt>
                <c:pt idx="10">
                  <c:v>3964</c:v>
                </c:pt>
                <c:pt idx="11">
                  <c:v>3852</c:v>
                </c:pt>
                <c:pt idx="12">
                  <c:v>3764</c:v>
                </c:pt>
                <c:pt idx="13" formatCode="General">
                  <c:v>3677</c:v>
                </c:pt>
                <c:pt idx="14" formatCode="General">
                  <c:v>3587</c:v>
                </c:pt>
                <c:pt idx="15">
                  <c:v>3517</c:v>
                </c:pt>
                <c:pt idx="16" formatCode="General">
                  <c:v>3441</c:v>
                </c:pt>
                <c:pt idx="17" formatCode="General">
                  <c:v>3337</c:v>
                </c:pt>
                <c:pt idx="18" formatCode="General">
                  <c:v>3278</c:v>
                </c:pt>
                <c:pt idx="19">
                  <c:v>3235</c:v>
                </c:pt>
                <c:pt idx="20">
                  <c:v>3144</c:v>
                </c:pt>
                <c:pt idx="21">
                  <c:v>2601</c:v>
                </c:pt>
                <c:pt idx="22">
                  <c:v>2520</c:v>
                </c:pt>
                <c:pt idx="23" formatCode="General">
                  <c:v>2452</c:v>
                </c:pt>
                <c:pt idx="24" formatCode="General">
                  <c:v>2432</c:v>
                </c:pt>
                <c:pt idx="25">
                  <c:v>2422</c:v>
                </c:pt>
                <c:pt idx="26" formatCode="General">
                  <c:v>2414</c:v>
                </c:pt>
                <c:pt idx="27" formatCode="General">
                  <c:v>2393</c:v>
                </c:pt>
                <c:pt idx="28">
                  <c:v>2344</c:v>
                </c:pt>
                <c:pt idx="29" formatCode="General">
                  <c:v>2287</c:v>
                </c:pt>
                <c:pt idx="30">
                  <c:v>2273</c:v>
                </c:pt>
                <c:pt idx="31">
                  <c:v>2308</c:v>
                </c:pt>
                <c:pt idx="32">
                  <c:v>2306</c:v>
                </c:pt>
                <c:pt idx="33">
                  <c:v>2311</c:v>
                </c:pt>
                <c:pt idx="34">
                  <c:v>2250</c:v>
                </c:pt>
                <c:pt idx="35">
                  <c:v>2222</c:v>
                </c:pt>
                <c:pt idx="36">
                  <c:v>2218</c:v>
                </c:pt>
                <c:pt idx="37">
                  <c:v>2183</c:v>
                </c:pt>
                <c:pt idx="38">
                  <c:v>2139</c:v>
                </c:pt>
                <c:pt idx="39">
                  <c:v>2106</c:v>
                </c:pt>
                <c:pt idx="40">
                  <c:v>2070</c:v>
                </c:pt>
                <c:pt idx="41">
                  <c:v>2013</c:v>
                </c:pt>
                <c:pt idx="42">
                  <c:v>2007</c:v>
                </c:pt>
                <c:pt idx="43">
                  <c:v>1948</c:v>
                </c:pt>
                <c:pt idx="44">
                  <c:v>1907</c:v>
                </c:pt>
                <c:pt idx="45">
                  <c:v>1932</c:v>
                </c:pt>
                <c:pt idx="46">
                  <c:v>1903</c:v>
                </c:pt>
                <c:pt idx="47">
                  <c:v>1870</c:v>
                </c:pt>
                <c:pt idx="48">
                  <c:v>1833</c:v>
                </c:pt>
                <c:pt idx="49">
                  <c:v>1761</c:v>
                </c:pt>
                <c:pt idx="50">
                  <c:v>1730</c:v>
                </c:pt>
                <c:pt idx="51">
                  <c:v>1681</c:v>
                </c:pt>
                <c:pt idx="52">
                  <c:v>1655</c:v>
                </c:pt>
                <c:pt idx="53">
                  <c:v>1601</c:v>
                </c:pt>
                <c:pt idx="54">
                  <c:v>1561</c:v>
                </c:pt>
                <c:pt idx="55">
                  <c:v>1504</c:v>
                </c:pt>
                <c:pt idx="56">
                  <c:v>1502</c:v>
                </c:pt>
                <c:pt idx="57">
                  <c:v>1427</c:v>
                </c:pt>
                <c:pt idx="58">
                  <c:v>1391</c:v>
                </c:pt>
                <c:pt idx="59">
                  <c:v>1376</c:v>
                </c:pt>
                <c:pt idx="60">
                  <c:v>1321</c:v>
                </c:pt>
                <c:pt idx="61">
                  <c:v>1285</c:v>
                </c:pt>
                <c:pt idx="62">
                  <c:v>1258</c:v>
                </c:pt>
                <c:pt idx="63">
                  <c:v>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86-401F-9965-4726A1E675F4}"/>
            </c:ext>
          </c:extLst>
        </c:ser>
        <c:ser>
          <c:idx val="2"/>
          <c:order val="2"/>
          <c:tx>
            <c:strRef>
              <c:f>人口!$D$96</c:f>
              <c:strCache>
                <c:ptCount val="1"/>
                <c:pt idx="0">
                  <c:v>大河原町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人口!$E$96:$BP$96</c:f>
              <c:numCache>
                <c:formatCode>0;"△ "0</c:formatCode>
                <c:ptCount val="64"/>
                <c:pt idx="0">
                  <c:v>15288</c:v>
                </c:pt>
                <c:pt idx="1">
                  <c:v>14882</c:v>
                </c:pt>
                <c:pt idx="2">
                  <c:v>15028</c:v>
                </c:pt>
                <c:pt idx="3">
                  <c:v>15144</c:v>
                </c:pt>
                <c:pt idx="4">
                  <c:v>15239</c:v>
                </c:pt>
                <c:pt idx="5">
                  <c:v>16244</c:v>
                </c:pt>
                <c:pt idx="6">
                  <c:v>16238</c:v>
                </c:pt>
                <c:pt idx="7">
                  <c:v>16256</c:v>
                </c:pt>
                <c:pt idx="8">
                  <c:v>16170</c:v>
                </c:pt>
                <c:pt idx="9" formatCode="General">
                  <c:v>16044</c:v>
                </c:pt>
                <c:pt idx="10">
                  <c:v>16291</c:v>
                </c:pt>
                <c:pt idx="11">
                  <c:v>16477</c:v>
                </c:pt>
                <c:pt idx="12">
                  <c:v>16765</c:v>
                </c:pt>
                <c:pt idx="13" formatCode="General">
                  <c:v>17092</c:v>
                </c:pt>
                <c:pt idx="14" formatCode="General">
                  <c:v>17459</c:v>
                </c:pt>
                <c:pt idx="15">
                  <c:v>17790</c:v>
                </c:pt>
                <c:pt idx="16" formatCode="General">
                  <c:v>18234</c:v>
                </c:pt>
                <c:pt idx="17" formatCode="General">
                  <c:v>18759</c:v>
                </c:pt>
                <c:pt idx="18" formatCode="General">
                  <c:v>19061</c:v>
                </c:pt>
                <c:pt idx="19">
                  <c:v>19316</c:v>
                </c:pt>
                <c:pt idx="20">
                  <c:v>19464</c:v>
                </c:pt>
                <c:pt idx="21">
                  <c:v>19853</c:v>
                </c:pt>
                <c:pt idx="22">
                  <c:v>20141</c:v>
                </c:pt>
                <c:pt idx="23" formatCode="General">
                  <c:v>20281</c:v>
                </c:pt>
                <c:pt idx="24" formatCode="General">
                  <c:v>20431</c:v>
                </c:pt>
                <c:pt idx="25">
                  <c:v>20447</c:v>
                </c:pt>
                <c:pt idx="26" formatCode="General">
                  <c:v>20536</c:v>
                </c:pt>
                <c:pt idx="27" formatCode="General">
                  <c:v>20756</c:v>
                </c:pt>
                <c:pt idx="28">
                  <c:v>20864</c:v>
                </c:pt>
                <c:pt idx="29" formatCode="General">
                  <c:v>20985</c:v>
                </c:pt>
                <c:pt idx="30">
                  <c:v>21083</c:v>
                </c:pt>
                <c:pt idx="31">
                  <c:v>21298</c:v>
                </c:pt>
                <c:pt idx="32">
                  <c:v>21513</c:v>
                </c:pt>
                <c:pt idx="33">
                  <c:v>21816</c:v>
                </c:pt>
                <c:pt idx="34">
                  <c:v>22042</c:v>
                </c:pt>
                <c:pt idx="35">
                  <c:v>22067</c:v>
                </c:pt>
                <c:pt idx="36">
                  <c:v>22316</c:v>
                </c:pt>
                <c:pt idx="37">
                  <c:v>22453</c:v>
                </c:pt>
                <c:pt idx="38">
                  <c:v>22623</c:v>
                </c:pt>
                <c:pt idx="39">
                  <c:v>22707</c:v>
                </c:pt>
                <c:pt idx="40">
                  <c:v>22929</c:v>
                </c:pt>
                <c:pt idx="41">
                  <c:v>23099</c:v>
                </c:pt>
                <c:pt idx="42">
                  <c:v>23155</c:v>
                </c:pt>
                <c:pt idx="43">
                  <c:v>23256</c:v>
                </c:pt>
                <c:pt idx="44">
                  <c:v>23327</c:v>
                </c:pt>
                <c:pt idx="45">
                  <c:v>23351</c:v>
                </c:pt>
                <c:pt idx="46">
                  <c:v>23496</c:v>
                </c:pt>
                <c:pt idx="47">
                  <c:v>23633</c:v>
                </c:pt>
                <c:pt idx="48">
                  <c:v>23533</c:v>
                </c:pt>
                <c:pt idx="49">
                  <c:v>23488</c:v>
                </c:pt>
                <c:pt idx="50">
                  <c:v>23423</c:v>
                </c:pt>
                <c:pt idx="51">
                  <c:v>23631</c:v>
                </c:pt>
                <c:pt idx="52">
                  <c:v>23655</c:v>
                </c:pt>
                <c:pt idx="53">
                  <c:v>23693</c:v>
                </c:pt>
                <c:pt idx="54">
                  <c:v>23768</c:v>
                </c:pt>
                <c:pt idx="55">
                  <c:v>23613</c:v>
                </c:pt>
                <c:pt idx="56">
                  <c:v>23624</c:v>
                </c:pt>
                <c:pt idx="57">
                  <c:v>23669</c:v>
                </c:pt>
                <c:pt idx="58">
                  <c:v>23642</c:v>
                </c:pt>
                <c:pt idx="59">
                  <c:v>23710</c:v>
                </c:pt>
                <c:pt idx="60">
                  <c:v>23567</c:v>
                </c:pt>
                <c:pt idx="61">
                  <c:v>23660</c:v>
                </c:pt>
                <c:pt idx="62">
                  <c:v>23578</c:v>
                </c:pt>
                <c:pt idx="63">
                  <c:v>23531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86-401F-9965-4726A1E675F4}"/>
            </c:ext>
          </c:extLst>
        </c:ser>
        <c:ser>
          <c:idx val="3"/>
          <c:order val="3"/>
          <c:tx>
            <c:strRef>
              <c:f>人口!$D$97</c:f>
              <c:strCache>
                <c:ptCount val="1"/>
                <c:pt idx="0">
                  <c:v>村田町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人口!$E$97:$BP$97</c:f>
              <c:numCache>
                <c:formatCode>0;"△ "0</c:formatCode>
                <c:ptCount val="64"/>
                <c:pt idx="0">
                  <c:v>15011</c:v>
                </c:pt>
                <c:pt idx="1">
                  <c:v>14733</c:v>
                </c:pt>
                <c:pt idx="2">
                  <c:v>14528</c:v>
                </c:pt>
                <c:pt idx="3">
                  <c:v>14321</c:v>
                </c:pt>
                <c:pt idx="4">
                  <c:v>14109</c:v>
                </c:pt>
                <c:pt idx="5">
                  <c:v>14716</c:v>
                </c:pt>
                <c:pt idx="6">
                  <c:v>14503</c:v>
                </c:pt>
                <c:pt idx="7">
                  <c:v>14445</c:v>
                </c:pt>
                <c:pt idx="8">
                  <c:v>14165</c:v>
                </c:pt>
                <c:pt idx="9" formatCode="General">
                  <c:v>13935</c:v>
                </c:pt>
                <c:pt idx="10">
                  <c:v>13827</c:v>
                </c:pt>
                <c:pt idx="11">
                  <c:v>13721</c:v>
                </c:pt>
                <c:pt idx="12">
                  <c:v>13594</c:v>
                </c:pt>
                <c:pt idx="13" formatCode="General">
                  <c:v>13527</c:v>
                </c:pt>
                <c:pt idx="14" formatCode="General">
                  <c:v>13401</c:v>
                </c:pt>
                <c:pt idx="15">
                  <c:v>13644</c:v>
                </c:pt>
                <c:pt idx="16" formatCode="General">
                  <c:v>13626</c:v>
                </c:pt>
                <c:pt idx="17" formatCode="General">
                  <c:v>13660</c:v>
                </c:pt>
                <c:pt idx="18" formatCode="General">
                  <c:v>13615</c:v>
                </c:pt>
                <c:pt idx="19">
                  <c:v>13634</c:v>
                </c:pt>
                <c:pt idx="20">
                  <c:v>13525</c:v>
                </c:pt>
                <c:pt idx="21">
                  <c:v>13598</c:v>
                </c:pt>
                <c:pt idx="22">
                  <c:v>13576</c:v>
                </c:pt>
                <c:pt idx="23" formatCode="General">
                  <c:v>13637</c:v>
                </c:pt>
                <c:pt idx="24" formatCode="General">
                  <c:v>13709</c:v>
                </c:pt>
                <c:pt idx="25">
                  <c:v>13856</c:v>
                </c:pt>
                <c:pt idx="26" formatCode="General">
                  <c:v>13854</c:v>
                </c:pt>
                <c:pt idx="27" formatCode="General">
                  <c:v>13791</c:v>
                </c:pt>
                <c:pt idx="28">
                  <c:v>13806</c:v>
                </c:pt>
                <c:pt idx="29" formatCode="General">
                  <c:v>13757</c:v>
                </c:pt>
                <c:pt idx="30">
                  <c:v>13687</c:v>
                </c:pt>
                <c:pt idx="31">
                  <c:v>13618</c:v>
                </c:pt>
                <c:pt idx="32">
                  <c:v>13552</c:v>
                </c:pt>
                <c:pt idx="33">
                  <c:v>13550</c:v>
                </c:pt>
                <c:pt idx="34">
                  <c:v>13618</c:v>
                </c:pt>
                <c:pt idx="35">
                  <c:v>13645</c:v>
                </c:pt>
                <c:pt idx="36">
                  <c:v>13631</c:v>
                </c:pt>
                <c:pt idx="37">
                  <c:v>13569</c:v>
                </c:pt>
                <c:pt idx="38">
                  <c:v>13517</c:v>
                </c:pt>
                <c:pt idx="39">
                  <c:v>13393</c:v>
                </c:pt>
                <c:pt idx="40">
                  <c:v>13342</c:v>
                </c:pt>
                <c:pt idx="41">
                  <c:v>13294</c:v>
                </c:pt>
                <c:pt idx="42">
                  <c:v>13207</c:v>
                </c:pt>
                <c:pt idx="43">
                  <c:v>13178</c:v>
                </c:pt>
                <c:pt idx="44">
                  <c:v>13024</c:v>
                </c:pt>
                <c:pt idx="45">
                  <c:v>12885</c:v>
                </c:pt>
                <c:pt idx="46">
                  <c:v>12787</c:v>
                </c:pt>
                <c:pt idx="47">
                  <c:v>12617</c:v>
                </c:pt>
                <c:pt idx="48">
                  <c:v>12448</c:v>
                </c:pt>
                <c:pt idx="49">
                  <c:v>12338</c:v>
                </c:pt>
                <c:pt idx="50">
                  <c:v>12145</c:v>
                </c:pt>
                <c:pt idx="51">
                  <c:v>12022</c:v>
                </c:pt>
                <c:pt idx="52">
                  <c:v>11872</c:v>
                </c:pt>
                <c:pt idx="53">
                  <c:v>11670</c:v>
                </c:pt>
                <c:pt idx="54">
                  <c:v>11637</c:v>
                </c:pt>
                <c:pt idx="55">
                  <c:v>11475</c:v>
                </c:pt>
                <c:pt idx="56">
                  <c:v>11412</c:v>
                </c:pt>
                <c:pt idx="57">
                  <c:v>11262</c:v>
                </c:pt>
                <c:pt idx="58">
                  <c:v>11086</c:v>
                </c:pt>
                <c:pt idx="59">
                  <c:v>10800</c:v>
                </c:pt>
                <c:pt idx="60">
                  <c:v>10606</c:v>
                </c:pt>
                <c:pt idx="61">
                  <c:v>10404</c:v>
                </c:pt>
                <c:pt idx="62">
                  <c:v>10241</c:v>
                </c:pt>
                <c:pt idx="63">
                  <c:v>10061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86-401F-9965-4726A1E675F4}"/>
            </c:ext>
          </c:extLst>
        </c:ser>
        <c:ser>
          <c:idx val="4"/>
          <c:order val="4"/>
          <c:tx>
            <c:strRef>
              <c:f>人口!$D$98</c:f>
              <c:strCache>
                <c:ptCount val="1"/>
                <c:pt idx="0">
                  <c:v>柴田町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人口!$E$98:$BP$98</c:f>
              <c:numCache>
                <c:formatCode>0;"△ "0</c:formatCode>
                <c:ptCount val="64"/>
                <c:pt idx="0">
                  <c:v>23531</c:v>
                </c:pt>
                <c:pt idx="1">
                  <c:v>23351</c:v>
                </c:pt>
                <c:pt idx="2">
                  <c:v>23096</c:v>
                </c:pt>
                <c:pt idx="3">
                  <c:v>23472</c:v>
                </c:pt>
                <c:pt idx="4">
                  <c:v>23580</c:v>
                </c:pt>
                <c:pt idx="5">
                  <c:v>24503</c:v>
                </c:pt>
                <c:pt idx="6">
                  <c:v>24704</c:v>
                </c:pt>
                <c:pt idx="7">
                  <c:v>24825</c:v>
                </c:pt>
                <c:pt idx="8">
                  <c:v>26076</c:v>
                </c:pt>
                <c:pt idx="9" formatCode="General">
                  <c:v>26605</c:v>
                </c:pt>
                <c:pt idx="10">
                  <c:v>27079</c:v>
                </c:pt>
                <c:pt idx="11">
                  <c:v>27640</c:v>
                </c:pt>
                <c:pt idx="12">
                  <c:v>28188</c:v>
                </c:pt>
                <c:pt idx="13" formatCode="General">
                  <c:v>28686</c:v>
                </c:pt>
                <c:pt idx="14" formatCode="General">
                  <c:v>29216</c:v>
                </c:pt>
                <c:pt idx="15">
                  <c:v>29747</c:v>
                </c:pt>
                <c:pt idx="16" formatCode="General">
                  <c:v>30162</c:v>
                </c:pt>
                <c:pt idx="17" formatCode="General">
                  <c:v>30453</c:v>
                </c:pt>
                <c:pt idx="18" formatCode="General">
                  <c:v>31249</c:v>
                </c:pt>
                <c:pt idx="19">
                  <c:v>31785</c:v>
                </c:pt>
                <c:pt idx="20">
                  <c:v>32489</c:v>
                </c:pt>
                <c:pt idx="21">
                  <c:v>33365</c:v>
                </c:pt>
                <c:pt idx="22">
                  <c:v>34235</c:v>
                </c:pt>
                <c:pt idx="23" formatCode="General">
                  <c:v>34661</c:v>
                </c:pt>
                <c:pt idx="24" formatCode="General">
                  <c:v>35126</c:v>
                </c:pt>
                <c:pt idx="25">
                  <c:v>35393</c:v>
                </c:pt>
                <c:pt idx="26" formatCode="General">
                  <c:v>35763</c:v>
                </c:pt>
                <c:pt idx="27" formatCode="General">
                  <c:v>36095</c:v>
                </c:pt>
                <c:pt idx="28">
                  <c:v>36532</c:v>
                </c:pt>
                <c:pt idx="29" formatCode="General">
                  <c:v>37006</c:v>
                </c:pt>
                <c:pt idx="30">
                  <c:v>37279</c:v>
                </c:pt>
                <c:pt idx="31">
                  <c:v>37575</c:v>
                </c:pt>
                <c:pt idx="32">
                  <c:v>37986</c:v>
                </c:pt>
                <c:pt idx="33">
                  <c:v>38278</c:v>
                </c:pt>
                <c:pt idx="34">
                  <c:v>38372</c:v>
                </c:pt>
                <c:pt idx="35">
                  <c:v>38629</c:v>
                </c:pt>
                <c:pt idx="36">
                  <c:v>38657</c:v>
                </c:pt>
                <c:pt idx="37">
                  <c:v>38679</c:v>
                </c:pt>
                <c:pt idx="38">
                  <c:v>38928</c:v>
                </c:pt>
                <c:pt idx="39">
                  <c:v>39187</c:v>
                </c:pt>
                <c:pt idx="40">
                  <c:v>39313</c:v>
                </c:pt>
                <c:pt idx="41">
                  <c:v>39450</c:v>
                </c:pt>
                <c:pt idx="42">
                  <c:v>39484</c:v>
                </c:pt>
                <c:pt idx="43">
                  <c:v>39511</c:v>
                </c:pt>
                <c:pt idx="44">
                  <c:v>39500</c:v>
                </c:pt>
                <c:pt idx="45">
                  <c:v>39467</c:v>
                </c:pt>
                <c:pt idx="46">
                  <c:v>39398</c:v>
                </c:pt>
                <c:pt idx="47">
                  <c:v>39143</c:v>
                </c:pt>
                <c:pt idx="48">
                  <c:v>38904</c:v>
                </c:pt>
                <c:pt idx="49">
                  <c:v>38739</c:v>
                </c:pt>
                <c:pt idx="50">
                  <c:v>38437</c:v>
                </c:pt>
                <c:pt idx="51">
                  <c:v>38530</c:v>
                </c:pt>
                <c:pt idx="52">
                  <c:v>38560</c:v>
                </c:pt>
                <c:pt idx="53">
                  <c:v>38439</c:v>
                </c:pt>
                <c:pt idx="54">
                  <c:v>38440</c:v>
                </c:pt>
                <c:pt idx="55">
                  <c:v>38254</c:v>
                </c:pt>
                <c:pt idx="56">
                  <c:v>38299</c:v>
                </c:pt>
                <c:pt idx="57">
                  <c:v>38012</c:v>
                </c:pt>
                <c:pt idx="58">
                  <c:v>37956</c:v>
                </c:pt>
                <c:pt idx="59">
                  <c:v>37597</c:v>
                </c:pt>
                <c:pt idx="60">
                  <c:v>37598</c:v>
                </c:pt>
                <c:pt idx="61">
                  <c:v>37267</c:v>
                </c:pt>
                <c:pt idx="62">
                  <c:v>36972</c:v>
                </c:pt>
                <c:pt idx="63">
                  <c:v>36800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86-401F-9965-4726A1E675F4}"/>
            </c:ext>
          </c:extLst>
        </c:ser>
        <c:ser>
          <c:idx val="5"/>
          <c:order val="5"/>
          <c:tx>
            <c:strRef>
              <c:f>人口!$D$99</c:f>
              <c:strCache>
                <c:ptCount val="1"/>
                <c:pt idx="0">
                  <c:v>川崎町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人口!$E$99:$BP$99</c:f>
              <c:numCache>
                <c:formatCode>0;"△ "0</c:formatCode>
                <c:ptCount val="64"/>
                <c:pt idx="0">
                  <c:v>12990</c:v>
                </c:pt>
                <c:pt idx="1">
                  <c:v>12744</c:v>
                </c:pt>
                <c:pt idx="2">
                  <c:v>12646</c:v>
                </c:pt>
                <c:pt idx="3">
                  <c:v>11764</c:v>
                </c:pt>
                <c:pt idx="4">
                  <c:v>12523</c:v>
                </c:pt>
                <c:pt idx="5">
                  <c:v>12476</c:v>
                </c:pt>
                <c:pt idx="6">
                  <c:v>12256</c:v>
                </c:pt>
                <c:pt idx="7">
                  <c:v>11994</c:v>
                </c:pt>
                <c:pt idx="8">
                  <c:v>11129</c:v>
                </c:pt>
                <c:pt idx="9" formatCode="General">
                  <c:v>10943</c:v>
                </c:pt>
                <c:pt idx="10">
                  <c:v>10755</c:v>
                </c:pt>
                <c:pt idx="11">
                  <c:v>10756</c:v>
                </c:pt>
                <c:pt idx="12">
                  <c:v>10709</c:v>
                </c:pt>
                <c:pt idx="13" formatCode="General">
                  <c:v>10870</c:v>
                </c:pt>
                <c:pt idx="14" formatCode="General">
                  <c:v>10892</c:v>
                </c:pt>
                <c:pt idx="15">
                  <c:v>10841</c:v>
                </c:pt>
                <c:pt idx="16" formatCode="General">
                  <c:v>10843</c:v>
                </c:pt>
                <c:pt idx="17" formatCode="General">
                  <c:v>10866</c:v>
                </c:pt>
                <c:pt idx="18" formatCode="General">
                  <c:v>10815</c:v>
                </c:pt>
                <c:pt idx="19">
                  <c:v>10845</c:v>
                </c:pt>
                <c:pt idx="20">
                  <c:v>10922</c:v>
                </c:pt>
                <c:pt idx="21">
                  <c:v>11015</c:v>
                </c:pt>
                <c:pt idx="22">
                  <c:v>11059</c:v>
                </c:pt>
                <c:pt idx="23" formatCode="General">
                  <c:v>11092</c:v>
                </c:pt>
                <c:pt idx="24" formatCode="General">
                  <c:v>11165</c:v>
                </c:pt>
                <c:pt idx="25">
                  <c:v>11217</c:v>
                </c:pt>
                <c:pt idx="26" formatCode="General">
                  <c:v>11250</c:v>
                </c:pt>
                <c:pt idx="27" formatCode="General">
                  <c:v>11200</c:v>
                </c:pt>
                <c:pt idx="28">
                  <c:v>11136</c:v>
                </c:pt>
                <c:pt idx="29" formatCode="General">
                  <c:v>11070</c:v>
                </c:pt>
                <c:pt idx="30">
                  <c:v>11073</c:v>
                </c:pt>
                <c:pt idx="31">
                  <c:v>11101</c:v>
                </c:pt>
                <c:pt idx="32">
                  <c:v>11124</c:v>
                </c:pt>
                <c:pt idx="33">
                  <c:v>11123</c:v>
                </c:pt>
                <c:pt idx="34">
                  <c:v>11084</c:v>
                </c:pt>
                <c:pt idx="35">
                  <c:v>11148</c:v>
                </c:pt>
                <c:pt idx="36">
                  <c:v>11179</c:v>
                </c:pt>
                <c:pt idx="37">
                  <c:v>11254</c:v>
                </c:pt>
                <c:pt idx="38">
                  <c:v>11269</c:v>
                </c:pt>
                <c:pt idx="39">
                  <c:v>11300</c:v>
                </c:pt>
                <c:pt idx="40">
                  <c:v>11215</c:v>
                </c:pt>
                <c:pt idx="41">
                  <c:v>11161</c:v>
                </c:pt>
                <c:pt idx="42">
                  <c:v>11032</c:v>
                </c:pt>
                <c:pt idx="43">
                  <c:v>10928</c:v>
                </c:pt>
                <c:pt idx="44">
                  <c:v>10887</c:v>
                </c:pt>
                <c:pt idx="45">
                  <c:v>10783</c:v>
                </c:pt>
                <c:pt idx="46">
                  <c:v>10586</c:v>
                </c:pt>
                <c:pt idx="47">
                  <c:v>10465</c:v>
                </c:pt>
                <c:pt idx="48">
                  <c:v>10346</c:v>
                </c:pt>
                <c:pt idx="49">
                  <c:v>10184</c:v>
                </c:pt>
                <c:pt idx="50">
                  <c:v>10073</c:v>
                </c:pt>
                <c:pt idx="51">
                  <c:v>9895</c:v>
                </c:pt>
                <c:pt idx="52">
                  <c:v>9715</c:v>
                </c:pt>
                <c:pt idx="53">
                  <c:v>9565</c:v>
                </c:pt>
                <c:pt idx="54">
                  <c:v>9442</c:v>
                </c:pt>
                <c:pt idx="55">
                  <c:v>9213</c:v>
                </c:pt>
                <c:pt idx="56">
                  <c:v>9086</c:v>
                </c:pt>
                <c:pt idx="57">
                  <c:v>8912</c:v>
                </c:pt>
                <c:pt idx="58">
                  <c:v>8805</c:v>
                </c:pt>
                <c:pt idx="59">
                  <c:v>8685</c:v>
                </c:pt>
                <c:pt idx="60">
                  <c:v>8593</c:v>
                </c:pt>
                <c:pt idx="61">
                  <c:v>8430</c:v>
                </c:pt>
                <c:pt idx="62">
                  <c:v>8286</c:v>
                </c:pt>
                <c:pt idx="63">
                  <c:v>8116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86-401F-9965-4726A1E675F4}"/>
            </c:ext>
          </c:extLst>
        </c:ser>
        <c:ser>
          <c:idx val="6"/>
          <c:order val="6"/>
          <c:tx>
            <c:strRef>
              <c:f>人口!$D$100</c:f>
              <c:strCache>
                <c:ptCount val="1"/>
                <c:pt idx="0">
                  <c:v>丸森町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人口!$E$100:$BP$100</c:f>
              <c:numCache>
                <c:formatCode>0;"△ "0</c:formatCode>
                <c:ptCount val="64"/>
                <c:pt idx="0">
                  <c:v>26721</c:v>
                </c:pt>
                <c:pt idx="1">
                  <c:v>26515</c:v>
                </c:pt>
                <c:pt idx="2">
                  <c:v>25910</c:v>
                </c:pt>
                <c:pt idx="3">
                  <c:v>25185</c:v>
                </c:pt>
                <c:pt idx="4">
                  <c:v>25386</c:v>
                </c:pt>
                <c:pt idx="5">
                  <c:v>24675</c:v>
                </c:pt>
                <c:pt idx="6">
                  <c:v>24100</c:v>
                </c:pt>
                <c:pt idx="7">
                  <c:v>23654</c:v>
                </c:pt>
                <c:pt idx="8">
                  <c:v>23223</c:v>
                </c:pt>
                <c:pt idx="9" formatCode="General">
                  <c:v>22936</c:v>
                </c:pt>
                <c:pt idx="10">
                  <c:v>22700</c:v>
                </c:pt>
                <c:pt idx="11">
                  <c:v>22287</c:v>
                </c:pt>
                <c:pt idx="12">
                  <c:v>21985</c:v>
                </c:pt>
                <c:pt idx="13" formatCode="General">
                  <c:v>21859</c:v>
                </c:pt>
                <c:pt idx="14" formatCode="General">
                  <c:v>21700</c:v>
                </c:pt>
                <c:pt idx="15">
                  <c:v>21567</c:v>
                </c:pt>
                <c:pt idx="16" formatCode="General">
                  <c:v>21485</c:v>
                </c:pt>
                <c:pt idx="17" formatCode="General">
                  <c:v>21412</c:v>
                </c:pt>
                <c:pt idx="18" formatCode="General">
                  <c:v>21414</c:v>
                </c:pt>
                <c:pt idx="19">
                  <c:v>21341</c:v>
                </c:pt>
                <c:pt idx="20">
                  <c:v>21225</c:v>
                </c:pt>
                <c:pt idx="21">
                  <c:v>21160</c:v>
                </c:pt>
                <c:pt idx="22">
                  <c:v>21060</c:v>
                </c:pt>
                <c:pt idx="23" formatCode="General">
                  <c:v>20975</c:v>
                </c:pt>
                <c:pt idx="24" formatCode="General">
                  <c:v>20877</c:v>
                </c:pt>
                <c:pt idx="25">
                  <c:v>20776</c:v>
                </c:pt>
                <c:pt idx="26" formatCode="General">
                  <c:v>20672</c:v>
                </c:pt>
                <c:pt idx="27" formatCode="General">
                  <c:v>20517</c:v>
                </c:pt>
                <c:pt idx="28">
                  <c:v>20288</c:v>
                </c:pt>
                <c:pt idx="29" formatCode="General">
                  <c:v>20180</c:v>
                </c:pt>
                <c:pt idx="30">
                  <c:v>20073</c:v>
                </c:pt>
                <c:pt idx="31">
                  <c:v>19933</c:v>
                </c:pt>
                <c:pt idx="32">
                  <c:v>19828</c:v>
                </c:pt>
                <c:pt idx="33">
                  <c:v>19660</c:v>
                </c:pt>
                <c:pt idx="34">
                  <c:v>19551</c:v>
                </c:pt>
                <c:pt idx="35">
                  <c:v>19209</c:v>
                </c:pt>
                <c:pt idx="36">
                  <c:v>19037</c:v>
                </c:pt>
                <c:pt idx="37">
                  <c:v>18890</c:v>
                </c:pt>
                <c:pt idx="38">
                  <c:v>18669</c:v>
                </c:pt>
                <c:pt idx="39">
                  <c:v>18511</c:v>
                </c:pt>
                <c:pt idx="40">
                  <c:v>18233</c:v>
                </c:pt>
                <c:pt idx="41">
                  <c:v>18027</c:v>
                </c:pt>
                <c:pt idx="42">
                  <c:v>17778</c:v>
                </c:pt>
                <c:pt idx="43">
                  <c:v>17585</c:v>
                </c:pt>
                <c:pt idx="44">
                  <c:v>17428</c:v>
                </c:pt>
                <c:pt idx="45">
                  <c:v>17198</c:v>
                </c:pt>
                <c:pt idx="46">
                  <c:v>16873</c:v>
                </c:pt>
                <c:pt idx="47">
                  <c:v>16630</c:v>
                </c:pt>
                <c:pt idx="48">
                  <c:v>16328</c:v>
                </c:pt>
                <c:pt idx="49">
                  <c:v>16133</c:v>
                </c:pt>
                <c:pt idx="50">
                  <c:v>15833</c:v>
                </c:pt>
                <c:pt idx="51">
                  <c:v>15543</c:v>
                </c:pt>
                <c:pt idx="52">
                  <c:v>15205</c:v>
                </c:pt>
                <c:pt idx="53">
                  <c:v>14960</c:v>
                </c:pt>
                <c:pt idx="54">
                  <c:v>14845</c:v>
                </c:pt>
                <c:pt idx="55">
                  <c:v>14385</c:v>
                </c:pt>
                <c:pt idx="56">
                  <c:v>14244</c:v>
                </c:pt>
                <c:pt idx="57">
                  <c:v>13929</c:v>
                </c:pt>
                <c:pt idx="58">
                  <c:v>13646</c:v>
                </c:pt>
                <c:pt idx="59">
                  <c:v>13292</c:v>
                </c:pt>
                <c:pt idx="60">
                  <c:v>12904</c:v>
                </c:pt>
                <c:pt idx="61">
                  <c:v>12534</c:v>
                </c:pt>
                <c:pt idx="62">
                  <c:v>12192</c:v>
                </c:pt>
                <c:pt idx="63">
                  <c:v>11911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86-401F-9965-4726A1E675F4}"/>
            </c:ext>
          </c:extLst>
        </c:ser>
        <c:ser>
          <c:idx val="7"/>
          <c:order val="7"/>
          <c:tx>
            <c:strRef>
              <c:f>人口!$D$101</c:f>
              <c:strCache>
                <c:ptCount val="1"/>
                <c:pt idx="0">
                  <c:v>亘理町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人口!$E$101:$BP$101</c:f>
              <c:numCache>
                <c:formatCode>0;"△ "0</c:formatCode>
                <c:ptCount val="64"/>
                <c:pt idx="0">
                  <c:v>27306</c:v>
                </c:pt>
                <c:pt idx="1">
                  <c:v>27074</c:v>
                </c:pt>
                <c:pt idx="2">
                  <c:v>26267</c:v>
                </c:pt>
                <c:pt idx="3">
                  <c:v>25981</c:v>
                </c:pt>
                <c:pt idx="4">
                  <c:v>27019</c:v>
                </c:pt>
                <c:pt idx="5">
                  <c:v>26267</c:v>
                </c:pt>
                <c:pt idx="6">
                  <c:v>26112</c:v>
                </c:pt>
                <c:pt idx="7">
                  <c:v>26137</c:v>
                </c:pt>
                <c:pt idx="8">
                  <c:v>25891</c:v>
                </c:pt>
                <c:pt idx="9" formatCode="General">
                  <c:v>25706</c:v>
                </c:pt>
                <c:pt idx="10">
                  <c:v>25639</c:v>
                </c:pt>
                <c:pt idx="11">
                  <c:v>25507</c:v>
                </c:pt>
                <c:pt idx="12">
                  <c:v>25480</c:v>
                </c:pt>
                <c:pt idx="13" formatCode="General">
                  <c:v>25656</c:v>
                </c:pt>
                <c:pt idx="14" formatCode="General">
                  <c:v>25901</c:v>
                </c:pt>
                <c:pt idx="15">
                  <c:v>26191</c:v>
                </c:pt>
                <c:pt idx="16" formatCode="General">
                  <c:v>26635</c:v>
                </c:pt>
                <c:pt idx="17" formatCode="General">
                  <c:v>27062</c:v>
                </c:pt>
                <c:pt idx="18" formatCode="General">
                  <c:v>27469</c:v>
                </c:pt>
                <c:pt idx="19">
                  <c:v>27996</c:v>
                </c:pt>
                <c:pt idx="20">
                  <c:v>28386</c:v>
                </c:pt>
                <c:pt idx="21">
                  <c:v>28730</c:v>
                </c:pt>
                <c:pt idx="22">
                  <c:v>29039</c:v>
                </c:pt>
                <c:pt idx="23" formatCode="General">
                  <c:v>29259</c:v>
                </c:pt>
                <c:pt idx="24" formatCode="General">
                  <c:v>29475</c:v>
                </c:pt>
                <c:pt idx="25">
                  <c:v>29641</c:v>
                </c:pt>
                <c:pt idx="26" formatCode="General">
                  <c:v>29836</c:v>
                </c:pt>
                <c:pt idx="27" formatCode="General">
                  <c:v>29983</c:v>
                </c:pt>
                <c:pt idx="28">
                  <c:v>30188</c:v>
                </c:pt>
                <c:pt idx="29" formatCode="General">
                  <c:v>30459</c:v>
                </c:pt>
                <c:pt idx="30">
                  <c:v>30824</c:v>
                </c:pt>
                <c:pt idx="31">
                  <c:v>31410</c:v>
                </c:pt>
                <c:pt idx="32">
                  <c:v>31987</c:v>
                </c:pt>
                <c:pt idx="33">
                  <c:v>32483</c:v>
                </c:pt>
                <c:pt idx="34">
                  <c:v>33146</c:v>
                </c:pt>
                <c:pt idx="35">
                  <c:v>33687</c:v>
                </c:pt>
                <c:pt idx="36">
                  <c:v>34193</c:v>
                </c:pt>
                <c:pt idx="37">
                  <c:v>34749</c:v>
                </c:pt>
                <c:pt idx="38">
                  <c:v>35189</c:v>
                </c:pt>
                <c:pt idx="39">
                  <c:v>35487</c:v>
                </c:pt>
                <c:pt idx="40">
                  <c:v>35570</c:v>
                </c:pt>
                <c:pt idx="41">
                  <c:v>35682</c:v>
                </c:pt>
                <c:pt idx="42">
                  <c:v>35710</c:v>
                </c:pt>
                <c:pt idx="43">
                  <c:v>35868</c:v>
                </c:pt>
                <c:pt idx="44">
                  <c:v>35978</c:v>
                </c:pt>
                <c:pt idx="45">
                  <c:v>36018</c:v>
                </c:pt>
                <c:pt idx="46">
                  <c:v>35988</c:v>
                </c:pt>
                <c:pt idx="47">
                  <c:v>35964</c:v>
                </c:pt>
                <c:pt idx="48">
                  <c:v>35725</c:v>
                </c:pt>
                <c:pt idx="49">
                  <c:v>35663</c:v>
                </c:pt>
                <c:pt idx="50">
                  <c:v>35618</c:v>
                </c:pt>
                <c:pt idx="51">
                  <c:v>34274</c:v>
                </c:pt>
                <c:pt idx="52">
                  <c:v>33909</c:v>
                </c:pt>
                <c:pt idx="53">
                  <c:v>33859</c:v>
                </c:pt>
                <c:pt idx="54">
                  <c:v>34170</c:v>
                </c:pt>
                <c:pt idx="55">
                  <c:v>34045</c:v>
                </c:pt>
                <c:pt idx="56">
                  <c:v>34025</c:v>
                </c:pt>
                <c:pt idx="57">
                  <c:v>33834</c:v>
                </c:pt>
                <c:pt idx="58">
                  <c:v>33674</c:v>
                </c:pt>
                <c:pt idx="59">
                  <c:v>33577</c:v>
                </c:pt>
                <c:pt idx="60">
                  <c:v>33445</c:v>
                </c:pt>
                <c:pt idx="61">
                  <c:v>33419</c:v>
                </c:pt>
                <c:pt idx="62">
                  <c:v>33270</c:v>
                </c:pt>
                <c:pt idx="63">
                  <c:v>33077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86-401F-9965-4726A1E675F4}"/>
            </c:ext>
          </c:extLst>
        </c:ser>
        <c:ser>
          <c:idx val="8"/>
          <c:order val="8"/>
          <c:tx>
            <c:strRef>
              <c:f>人口!$D$102</c:f>
              <c:strCache>
                <c:ptCount val="1"/>
                <c:pt idx="0">
                  <c:v>山元町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人口!$E$102:$BP$102</c:f>
              <c:numCache>
                <c:formatCode>0;"△ "0</c:formatCode>
                <c:ptCount val="64"/>
                <c:pt idx="0">
                  <c:v>16544</c:v>
                </c:pt>
                <c:pt idx="1">
                  <c:v>16295</c:v>
                </c:pt>
                <c:pt idx="2">
                  <c:v>15834</c:v>
                </c:pt>
                <c:pt idx="3">
                  <c:v>15692</c:v>
                </c:pt>
                <c:pt idx="4">
                  <c:v>15291</c:v>
                </c:pt>
                <c:pt idx="5">
                  <c:v>15163</c:v>
                </c:pt>
                <c:pt idx="6">
                  <c:v>14878</c:v>
                </c:pt>
                <c:pt idx="7">
                  <c:v>14869</c:v>
                </c:pt>
                <c:pt idx="8">
                  <c:v>14862</c:v>
                </c:pt>
                <c:pt idx="9" formatCode="General">
                  <c:v>14911</c:v>
                </c:pt>
                <c:pt idx="10">
                  <c:v>14954</c:v>
                </c:pt>
                <c:pt idx="11">
                  <c:v>15072</c:v>
                </c:pt>
                <c:pt idx="12">
                  <c:v>15152</c:v>
                </c:pt>
                <c:pt idx="13" formatCode="General">
                  <c:v>15322</c:v>
                </c:pt>
                <c:pt idx="14" formatCode="General">
                  <c:v>15580</c:v>
                </c:pt>
                <c:pt idx="15">
                  <c:v>15939</c:v>
                </c:pt>
                <c:pt idx="16" formatCode="General">
                  <c:v>16364</c:v>
                </c:pt>
                <c:pt idx="17" formatCode="General">
                  <c:v>16818</c:v>
                </c:pt>
                <c:pt idx="18" formatCode="General">
                  <c:v>17182</c:v>
                </c:pt>
                <c:pt idx="19">
                  <c:v>17377</c:v>
                </c:pt>
                <c:pt idx="20">
                  <c:v>17549</c:v>
                </c:pt>
                <c:pt idx="21">
                  <c:v>17689</c:v>
                </c:pt>
                <c:pt idx="22">
                  <c:v>17866</c:v>
                </c:pt>
                <c:pt idx="23" formatCode="General">
                  <c:v>17934</c:v>
                </c:pt>
                <c:pt idx="24" formatCode="General">
                  <c:v>18145</c:v>
                </c:pt>
                <c:pt idx="25">
                  <c:v>18222</c:v>
                </c:pt>
                <c:pt idx="26" formatCode="General">
                  <c:v>18291</c:v>
                </c:pt>
                <c:pt idx="27" formatCode="General">
                  <c:v>18342</c:v>
                </c:pt>
                <c:pt idx="28">
                  <c:v>18397</c:v>
                </c:pt>
                <c:pt idx="29" formatCode="General">
                  <c:v>18391</c:v>
                </c:pt>
                <c:pt idx="30">
                  <c:v>18371</c:v>
                </c:pt>
                <c:pt idx="31">
                  <c:v>18429</c:v>
                </c:pt>
                <c:pt idx="32">
                  <c:v>18592</c:v>
                </c:pt>
                <c:pt idx="33">
                  <c:v>18788</c:v>
                </c:pt>
                <c:pt idx="34">
                  <c:v>18879</c:v>
                </c:pt>
                <c:pt idx="35">
                  <c:v>18865</c:v>
                </c:pt>
                <c:pt idx="36">
                  <c:v>18990</c:v>
                </c:pt>
                <c:pt idx="37">
                  <c:v>18996</c:v>
                </c:pt>
                <c:pt idx="38">
                  <c:v>18887</c:v>
                </c:pt>
                <c:pt idx="39">
                  <c:v>18707</c:v>
                </c:pt>
                <c:pt idx="40">
                  <c:v>18593</c:v>
                </c:pt>
                <c:pt idx="41">
                  <c:v>18407</c:v>
                </c:pt>
                <c:pt idx="42">
                  <c:v>18290</c:v>
                </c:pt>
                <c:pt idx="43">
                  <c:v>18123</c:v>
                </c:pt>
                <c:pt idx="44">
                  <c:v>17907</c:v>
                </c:pt>
                <c:pt idx="45">
                  <c:v>17744</c:v>
                </c:pt>
                <c:pt idx="46">
                  <c:v>17536</c:v>
                </c:pt>
                <c:pt idx="47">
                  <c:v>17244</c:v>
                </c:pt>
                <c:pt idx="48">
                  <c:v>17134</c:v>
                </c:pt>
                <c:pt idx="49">
                  <c:v>17003</c:v>
                </c:pt>
                <c:pt idx="50">
                  <c:v>16735</c:v>
                </c:pt>
                <c:pt idx="51">
                  <c:v>14455</c:v>
                </c:pt>
                <c:pt idx="52">
                  <c:v>13732</c:v>
                </c:pt>
                <c:pt idx="53">
                  <c:v>13186</c:v>
                </c:pt>
                <c:pt idx="54">
                  <c:v>12813</c:v>
                </c:pt>
                <c:pt idx="55">
                  <c:v>12557</c:v>
                </c:pt>
                <c:pt idx="56">
                  <c:v>12484</c:v>
                </c:pt>
                <c:pt idx="57">
                  <c:v>12415</c:v>
                </c:pt>
                <c:pt idx="58">
                  <c:v>12264</c:v>
                </c:pt>
                <c:pt idx="59">
                  <c:v>12227</c:v>
                </c:pt>
                <c:pt idx="60">
                  <c:v>12081</c:v>
                </c:pt>
                <c:pt idx="61">
                  <c:v>11946</c:v>
                </c:pt>
                <c:pt idx="62">
                  <c:v>11728</c:v>
                </c:pt>
                <c:pt idx="63">
                  <c:v>11563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86-401F-9965-4726A1E675F4}"/>
            </c:ext>
          </c:extLst>
        </c:ser>
        <c:ser>
          <c:idx val="9"/>
          <c:order val="9"/>
          <c:tx>
            <c:strRef>
              <c:f>人口!$D$103</c:f>
              <c:strCache>
                <c:ptCount val="1"/>
                <c:pt idx="0">
                  <c:v>松島町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人口!$E$103:$BP$103</c:f>
              <c:numCache>
                <c:formatCode>0;"△ "0</c:formatCode>
                <c:ptCount val="64"/>
                <c:pt idx="0">
                  <c:v>15087</c:v>
                </c:pt>
                <c:pt idx="1">
                  <c:v>15184</c:v>
                </c:pt>
                <c:pt idx="2">
                  <c:v>14540</c:v>
                </c:pt>
                <c:pt idx="3">
                  <c:v>14659</c:v>
                </c:pt>
                <c:pt idx="4">
                  <c:v>14821</c:v>
                </c:pt>
                <c:pt idx="5">
                  <c:v>15376</c:v>
                </c:pt>
                <c:pt idx="6">
                  <c:v>15368</c:v>
                </c:pt>
                <c:pt idx="7">
                  <c:v>15574</c:v>
                </c:pt>
                <c:pt idx="8">
                  <c:v>15730</c:v>
                </c:pt>
                <c:pt idx="9" formatCode="General">
                  <c:v>15930</c:v>
                </c:pt>
                <c:pt idx="10">
                  <c:v>16131</c:v>
                </c:pt>
                <c:pt idx="11">
                  <c:v>16234</c:v>
                </c:pt>
                <c:pt idx="12">
                  <c:v>16413</c:v>
                </c:pt>
                <c:pt idx="13" formatCode="General">
                  <c:v>16540</c:v>
                </c:pt>
                <c:pt idx="14" formatCode="General">
                  <c:v>16660</c:v>
                </c:pt>
                <c:pt idx="15">
                  <c:v>16734</c:v>
                </c:pt>
                <c:pt idx="16" formatCode="General">
                  <c:v>16843</c:v>
                </c:pt>
                <c:pt idx="17" formatCode="General">
                  <c:v>17087</c:v>
                </c:pt>
                <c:pt idx="18" formatCode="General">
                  <c:v>17182</c:v>
                </c:pt>
                <c:pt idx="19">
                  <c:v>17320</c:v>
                </c:pt>
                <c:pt idx="20">
                  <c:v>17432</c:v>
                </c:pt>
                <c:pt idx="21">
                  <c:v>17432</c:v>
                </c:pt>
                <c:pt idx="22">
                  <c:v>17421</c:v>
                </c:pt>
                <c:pt idx="23" formatCode="General">
                  <c:v>17553</c:v>
                </c:pt>
                <c:pt idx="24" formatCode="General">
                  <c:v>17651</c:v>
                </c:pt>
                <c:pt idx="25">
                  <c:v>17704</c:v>
                </c:pt>
                <c:pt idx="26" formatCode="General">
                  <c:v>17662</c:v>
                </c:pt>
                <c:pt idx="27" formatCode="General">
                  <c:v>17630</c:v>
                </c:pt>
                <c:pt idx="28">
                  <c:v>17628</c:v>
                </c:pt>
                <c:pt idx="29" formatCode="General">
                  <c:v>17571</c:v>
                </c:pt>
                <c:pt idx="30">
                  <c:v>17519</c:v>
                </c:pt>
                <c:pt idx="31">
                  <c:v>17440</c:v>
                </c:pt>
                <c:pt idx="32">
                  <c:v>17401</c:v>
                </c:pt>
                <c:pt idx="33">
                  <c:v>17414</c:v>
                </c:pt>
                <c:pt idx="34">
                  <c:v>17403</c:v>
                </c:pt>
                <c:pt idx="35">
                  <c:v>17457</c:v>
                </c:pt>
                <c:pt idx="36">
                  <c:v>17484</c:v>
                </c:pt>
                <c:pt idx="37">
                  <c:v>17398</c:v>
                </c:pt>
                <c:pt idx="38">
                  <c:v>17356</c:v>
                </c:pt>
                <c:pt idx="39">
                  <c:v>17264</c:v>
                </c:pt>
                <c:pt idx="40">
                  <c:v>17194</c:v>
                </c:pt>
                <c:pt idx="41">
                  <c:v>17075</c:v>
                </c:pt>
                <c:pt idx="42">
                  <c:v>16894</c:v>
                </c:pt>
                <c:pt idx="43">
                  <c:v>16774</c:v>
                </c:pt>
                <c:pt idx="44">
                  <c:v>16637</c:v>
                </c:pt>
                <c:pt idx="45">
                  <c:v>16486</c:v>
                </c:pt>
                <c:pt idx="46">
                  <c:v>16269</c:v>
                </c:pt>
                <c:pt idx="47">
                  <c:v>15961</c:v>
                </c:pt>
                <c:pt idx="48">
                  <c:v>15736</c:v>
                </c:pt>
                <c:pt idx="49">
                  <c:v>15636</c:v>
                </c:pt>
                <c:pt idx="50">
                  <c:v>15396</c:v>
                </c:pt>
                <c:pt idx="51">
                  <c:v>15323</c:v>
                </c:pt>
                <c:pt idx="52">
                  <c:v>15185</c:v>
                </c:pt>
                <c:pt idx="53">
                  <c:v>15024</c:v>
                </c:pt>
                <c:pt idx="54">
                  <c:v>14939</c:v>
                </c:pt>
                <c:pt idx="55">
                  <c:v>14807</c:v>
                </c:pt>
                <c:pt idx="56">
                  <c:v>14663</c:v>
                </c:pt>
                <c:pt idx="57">
                  <c:v>14459</c:v>
                </c:pt>
                <c:pt idx="58">
                  <c:v>14172</c:v>
                </c:pt>
                <c:pt idx="59">
                  <c:v>13896</c:v>
                </c:pt>
                <c:pt idx="60">
                  <c:v>13678</c:v>
                </c:pt>
                <c:pt idx="61">
                  <c:v>13502</c:v>
                </c:pt>
                <c:pt idx="62">
                  <c:v>13321</c:v>
                </c:pt>
                <c:pt idx="63">
                  <c:v>13085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986-401F-9965-4726A1E675F4}"/>
            </c:ext>
          </c:extLst>
        </c:ser>
        <c:ser>
          <c:idx val="10"/>
          <c:order val="10"/>
          <c:tx>
            <c:strRef>
              <c:f>人口!$D$104</c:f>
              <c:strCache>
                <c:ptCount val="1"/>
                <c:pt idx="0">
                  <c:v>七ヶ浜町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人口!$E$104:$BP$104</c:f>
              <c:numCache>
                <c:formatCode>0;"△ "0</c:formatCode>
                <c:ptCount val="64"/>
                <c:pt idx="0">
                  <c:v>13064</c:v>
                </c:pt>
                <c:pt idx="1">
                  <c:v>13121</c:v>
                </c:pt>
                <c:pt idx="2">
                  <c:v>13069</c:v>
                </c:pt>
                <c:pt idx="3">
                  <c:v>13109</c:v>
                </c:pt>
                <c:pt idx="4">
                  <c:v>13392</c:v>
                </c:pt>
                <c:pt idx="5">
                  <c:v>13397</c:v>
                </c:pt>
                <c:pt idx="6">
                  <c:v>13458</c:v>
                </c:pt>
                <c:pt idx="7">
                  <c:v>13559</c:v>
                </c:pt>
                <c:pt idx="8">
                  <c:v>13949</c:v>
                </c:pt>
                <c:pt idx="9" formatCode="General">
                  <c:v>14079</c:v>
                </c:pt>
                <c:pt idx="10">
                  <c:v>14231</c:v>
                </c:pt>
                <c:pt idx="11">
                  <c:v>14423</c:v>
                </c:pt>
                <c:pt idx="12">
                  <c:v>14616</c:v>
                </c:pt>
                <c:pt idx="13" formatCode="General">
                  <c:v>14978</c:v>
                </c:pt>
                <c:pt idx="14" formatCode="General">
                  <c:v>16013</c:v>
                </c:pt>
                <c:pt idx="15">
                  <c:v>16172</c:v>
                </c:pt>
                <c:pt idx="16" formatCode="General">
                  <c:v>16321</c:v>
                </c:pt>
                <c:pt idx="17" formatCode="General">
                  <c:v>16555</c:v>
                </c:pt>
                <c:pt idx="18" formatCode="General">
                  <c:v>16613</c:v>
                </c:pt>
                <c:pt idx="19">
                  <c:v>16530</c:v>
                </c:pt>
                <c:pt idx="20">
                  <c:v>16583</c:v>
                </c:pt>
                <c:pt idx="21">
                  <c:v>16758</c:v>
                </c:pt>
                <c:pt idx="22">
                  <c:v>17250</c:v>
                </c:pt>
                <c:pt idx="23" formatCode="General">
                  <c:v>17622</c:v>
                </c:pt>
                <c:pt idx="24" formatCode="General">
                  <c:v>17978</c:v>
                </c:pt>
                <c:pt idx="25">
                  <c:v>18346</c:v>
                </c:pt>
                <c:pt idx="26" formatCode="General">
                  <c:v>18576</c:v>
                </c:pt>
                <c:pt idx="27" formatCode="General">
                  <c:v>18781</c:v>
                </c:pt>
                <c:pt idx="28">
                  <c:v>19064</c:v>
                </c:pt>
                <c:pt idx="29" formatCode="General">
                  <c:v>19394</c:v>
                </c:pt>
                <c:pt idx="30">
                  <c:v>19738</c:v>
                </c:pt>
                <c:pt idx="31">
                  <c:v>20099</c:v>
                </c:pt>
                <c:pt idx="32">
                  <c:v>20313</c:v>
                </c:pt>
                <c:pt idx="33">
                  <c:v>20522</c:v>
                </c:pt>
                <c:pt idx="34">
                  <c:v>20792</c:v>
                </c:pt>
                <c:pt idx="35">
                  <c:v>21003</c:v>
                </c:pt>
                <c:pt idx="36">
                  <c:v>21265</c:v>
                </c:pt>
                <c:pt idx="37">
                  <c:v>21386</c:v>
                </c:pt>
                <c:pt idx="38">
                  <c:v>21509</c:v>
                </c:pt>
                <c:pt idx="39">
                  <c:v>21524</c:v>
                </c:pt>
                <c:pt idx="40">
                  <c:v>21586</c:v>
                </c:pt>
                <c:pt idx="41">
                  <c:v>21599</c:v>
                </c:pt>
                <c:pt idx="42">
                  <c:v>21532</c:v>
                </c:pt>
                <c:pt idx="43">
                  <c:v>21643</c:v>
                </c:pt>
                <c:pt idx="44">
                  <c:v>21661</c:v>
                </c:pt>
                <c:pt idx="45">
                  <c:v>21441</c:v>
                </c:pt>
                <c:pt idx="46">
                  <c:v>21266</c:v>
                </c:pt>
                <c:pt idx="47">
                  <c:v>21304</c:v>
                </c:pt>
                <c:pt idx="48">
                  <c:v>21198</c:v>
                </c:pt>
                <c:pt idx="49">
                  <c:v>21038</c:v>
                </c:pt>
                <c:pt idx="50">
                  <c:v>20897</c:v>
                </c:pt>
                <c:pt idx="51">
                  <c:v>20261</c:v>
                </c:pt>
                <c:pt idx="52">
                  <c:v>19926</c:v>
                </c:pt>
                <c:pt idx="53">
                  <c:v>19669</c:v>
                </c:pt>
                <c:pt idx="54">
                  <c:v>19448</c:v>
                </c:pt>
                <c:pt idx="55">
                  <c:v>19222</c:v>
                </c:pt>
                <c:pt idx="56">
                  <c:v>19196</c:v>
                </c:pt>
                <c:pt idx="57">
                  <c:v>18983</c:v>
                </c:pt>
                <c:pt idx="58">
                  <c:v>18834</c:v>
                </c:pt>
                <c:pt idx="59">
                  <c:v>18716</c:v>
                </c:pt>
                <c:pt idx="60">
                  <c:v>18445</c:v>
                </c:pt>
                <c:pt idx="61">
                  <c:v>18247</c:v>
                </c:pt>
                <c:pt idx="62">
                  <c:v>18014</c:v>
                </c:pt>
                <c:pt idx="63">
                  <c:v>17795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986-401F-9965-4726A1E675F4}"/>
            </c:ext>
          </c:extLst>
        </c:ser>
        <c:ser>
          <c:idx val="11"/>
          <c:order val="11"/>
          <c:tx>
            <c:strRef>
              <c:f>人口!$D$105</c:f>
              <c:strCache>
                <c:ptCount val="1"/>
                <c:pt idx="0">
                  <c:v>利府町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人口!$E$105:$BP$105</c:f>
              <c:numCache>
                <c:formatCode>0;"△ "0</c:formatCode>
                <c:ptCount val="64"/>
                <c:pt idx="0">
                  <c:v>7927</c:v>
                </c:pt>
                <c:pt idx="1">
                  <c:v>7926</c:v>
                </c:pt>
                <c:pt idx="2">
                  <c:v>7879</c:v>
                </c:pt>
                <c:pt idx="3">
                  <c:v>7957</c:v>
                </c:pt>
                <c:pt idx="4">
                  <c:v>7901</c:v>
                </c:pt>
                <c:pt idx="5">
                  <c:v>7753</c:v>
                </c:pt>
                <c:pt idx="6">
                  <c:v>7710</c:v>
                </c:pt>
                <c:pt idx="7">
                  <c:v>7724</c:v>
                </c:pt>
                <c:pt idx="8">
                  <c:v>7951</c:v>
                </c:pt>
                <c:pt idx="9" formatCode="General">
                  <c:v>8091</c:v>
                </c:pt>
                <c:pt idx="10">
                  <c:v>8150</c:v>
                </c:pt>
                <c:pt idx="11">
                  <c:v>8261</c:v>
                </c:pt>
                <c:pt idx="12">
                  <c:v>8390</c:v>
                </c:pt>
                <c:pt idx="13" formatCode="General">
                  <c:v>8692</c:v>
                </c:pt>
                <c:pt idx="14" formatCode="General">
                  <c:v>9303</c:v>
                </c:pt>
                <c:pt idx="15">
                  <c:v>9844</c:v>
                </c:pt>
                <c:pt idx="16" formatCode="General">
                  <c:v>10314</c:v>
                </c:pt>
                <c:pt idx="17" formatCode="General">
                  <c:v>10760</c:v>
                </c:pt>
                <c:pt idx="18" formatCode="General">
                  <c:v>10936</c:v>
                </c:pt>
                <c:pt idx="19">
                  <c:v>11190</c:v>
                </c:pt>
                <c:pt idx="20">
                  <c:v>11232</c:v>
                </c:pt>
                <c:pt idx="21">
                  <c:v>11377</c:v>
                </c:pt>
                <c:pt idx="22">
                  <c:v>11511</c:v>
                </c:pt>
                <c:pt idx="23" formatCode="General">
                  <c:v>11715</c:v>
                </c:pt>
                <c:pt idx="24" formatCode="General">
                  <c:v>11903</c:v>
                </c:pt>
                <c:pt idx="25">
                  <c:v>12123</c:v>
                </c:pt>
                <c:pt idx="26" formatCode="General">
                  <c:v>12412</c:v>
                </c:pt>
                <c:pt idx="27" formatCode="General">
                  <c:v>12703</c:v>
                </c:pt>
                <c:pt idx="28">
                  <c:v>13293</c:v>
                </c:pt>
                <c:pt idx="29" formatCode="General">
                  <c:v>14713</c:v>
                </c:pt>
                <c:pt idx="30">
                  <c:v>16905</c:v>
                </c:pt>
                <c:pt idx="31">
                  <c:v>18507</c:v>
                </c:pt>
                <c:pt idx="32">
                  <c:v>20507</c:v>
                </c:pt>
                <c:pt idx="33">
                  <c:v>22740</c:v>
                </c:pt>
                <c:pt idx="34">
                  <c:v>24646</c:v>
                </c:pt>
                <c:pt idx="35">
                  <c:v>25811</c:v>
                </c:pt>
                <c:pt idx="36">
                  <c:v>26744</c:v>
                </c:pt>
                <c:pt idx="37">
                  <c:v>28014</c:v>
                </c:pt>
                <c:pt idx="38">
                  <c:v>28835</c:v>
                </c:pt>
                <c:pt idx="39">
                  <c:v>29451</c:v>
                </c:pt>
                <c:pt idx="40">
                  <c:v>30364</c:v>
                </c:pt>
                <c:pt idx="41">
                  <c:v>31056</c:v>
                </c:pt>
                <c:pt idx="42">
                  <c:v>31579</c:v>
                </c:pt>
                <c:pt idx="43">
                  <c:v>32129</c:v>
                </c:pt>
                <c:pt idx="44">
                  <c:v>32477</c:v>
                </c:pt>
                <c:pt idx="45">
                  <c:v>32787</c:v>
                </c:pt>
                <c:pt idx="46">
                  <c:v>33166</c:v>
                </c:pt>
                <c:pt idx="47">
                  <c:v>33360</c:v>
                </c:pt>
                <c:pt idx="48">
                  <c:v>33640</c:v>
                </c:pt>
                <c:pt idx="49">
                  <c:v>34135</c:v>
                </c:pt>
                <c:pt idx="50">
                  <c:v>34734</c:v>
                </c:pt>
                <c:pt idx="51">
                  <c:v>35333</c:v>
                </c:pt>
                <c:pt idx="52">
                  <c:v>35631</c:v>
                </c:pt>
                <c:pt idx="53">
                  <c:v>35942</c:v>
                </c:pt>
                <c:pt idx="54">
                  <c:v>36357</c:v>
                </c:pt>
                <c:pt idx="55">
                  <c:v>36282</c:v>
                </c:pt>
                <c:pt idx="56">
                  <c:v>36287</c:v>
                </c:pt>
                <c:pt idx="57">
                  <c:v>36250</c:v>
                </c:pt>
                <c:pt idx="58">
                  <c:v>36168</c:v>
                </c:pt>
                <c:pt idx="59">
                  <c:v>36090</c:v>
                </c:pt>
                <c:pt idx="60">
                  <c:v>36027</c:v>
                </c:pt>
                <c:pt idx="61">
                  <c:v>36074</c:v>
                </c:pt>
                <c:pt idx="62">
                  <c:v>35960</c:v>
                </c:pt>
                <c:pt idx="63">
                  <c:v>35888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986-401F-9965-4726A1E675F4}"/>
            </c:ext>
          </c:extLst>
        </c:ser>
        <c:ser>
          <c:idx val="12"/>
          <c:order val="12"/>
          <c:tx>
            <c:strRef>
              <c:f>人口!$D$106</c:f>
              <c:strCache>
                <c:ptCount val="1"/>
                <c:pt idx="0">
                  <c:v>大和町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人口!$E$106:$BP$106</c:f>
              <c:numCache>
                <c:formatCode>0;"△ "0</c:formatCode>
                <c:ptCount val="64"/>
                <c:pt idx="0">
                  <c:v>20125</c:v>
                </c:pt>
                <c:pt idx="1">
                  <c:v>19935</c:v>
                </c:pt>
                <c:pt idx="2">
                  <c:v>19592</c:v>
                </c:pt>
                <c:pt idx="3">
                  <c:v>19186</c:v>
                </c:pt>
                <c:pt idx="4">
                  <c:v>18605</c:v>
                </c:pt>
                <c:pt idx="5">
                  <c:v>19471</c:v>
                </c:pt>
                <c:pt idx="6">
                  <c:v>19029</c:v>
                </c:pt>
                <c:pt idx="7">
                  <c:v>18861</c:v>
                </c:pt>
                <c:pt idx="8">
                  <c:v>18856</c:v>
                </c:pt>
                <c:pt idx="9" formatCode="General">
                  <c:v>18870</c:v>
                </c:pt>
                <c:pt idx="10">
                  <c:v>18628</c:v>
                </c:pt>
                <c:pt idx="11">
                  <c:v>18503</c:v>
                </c:pt>
                <c:pt idx="12">
                  <c:v>18502</c:v>
                </c:pt>
                <c:pt idx="13" formatCode="General">
                  <c:v>18566</c:v>
                </c:pt>
                <c:pt idx="14" formatCode="General">
                  <c:v>18443</c:v>
                </c:pt>
                <c:pt idx="15">
                  <c:v>18584</c:v>
                </c:pt>
                <c:pt idx="16" formatCode="General">
                  <c:v>18551</c:v>
                </c:pt>
                <c:pt idx="17" formatCode="General">
                  <c:v>18585</c:v>
                </c:pt>
                <c:pt idx="18" formatCode="General">
                  <c:v>18516</c:v>
                </c:pt>
                <c:pt idx="19">
                  <c:v>18694</c:v>
                </c:pt>
                <c:pt idx="20">
                  <c:v>18676</c:v>
                </c:pt>
                <c:pt idx="21">
                  <c:v>18740</c:v>
                </c:pt>
                <c:pt idx="22">
                  <c:v>18884</c:v>
                </c:pt>
                <c:pt idx="23" formatCode="General">
                  <c:v>18906</c:v>
                </c:pt>
                <c:pt idx="24" formatCode="General">
                  <c:v>18866</c:v>
                </c:pt>
                <c:pt idx="25">
                  <c:v>18724</c:v>
                </c:pt>
                <c:pt idx="26" formatCode="General">
                  <c:v>18679</c:v>
                </c:pt>
                <c:pt idx="27" formatCode="General">
                  <c:v>18648</c:v>
                </c:pt>
                <c:pt idx="28">
                  <c:v>18518</c:v>
                </c:pt>
                <c:pt idx="29" formatCode="General">
                  <c:v>18464</c:v>
                </c:pt>
                <c:pt idx="30">
                  <c:v>19025</c:v>
                </c:pt>
                <c:pt idx="31">
                  <c:v>19984</c:v>
                </c:pt>
                <c:pt idx="32">
                  <c:v>20478</c:v>
                </c:pt>
                <c:pt idx="33">
                  <c:v>21490</c:v>
                </c:pt>
                <c:pt idx="34">
                  <c:v>22312</c:v>
                </c:pt>
                <c:pt idx="35">
                  <c:v>22764</c:v>
                </c:pt>
                <c:pt idx="36">
                  <c:v>23244</c:v>
                </c:pt>
                <c:pt idx="37">
                  <c:v>23698</c:v>
                </c:pt>
                <c:pt idx="38">
                  <c:v>24129</c:v>
                </c:pt>
                <c:pt idx="39">
                  <c:v>24175</c:v>
                </c:pt>
                <c:pt idx="40">
                  <c:v>24272</c:v>
                </c:pt>
                <c:pt idx="41">
                  <c:v>24311</c:v>
                </c:pt>
                <c:pt idx="42">
                  <c:v>24295</c:v>
                </c:pt>
                <c:pt idx="43">
                  <c:v>24275</c:v>
                </c:pt>
                <c:pt idx="44">
                  <c:v>24231</c:v>
                </c:pt>
                <c:pt idx="45">
                  <c:v>24059</c:v>
                </c:pt>
                <c:pt idx="46">
                  <c:v>23943</c:v>
                </c:pt>
                <c:pt idx="47">
                  <c:v>24242</c:v>
                </c:pt>
                <c:pt idx="48">
                  <c:v>24629</c:v>
                </c:pt>
                <c:pt idx="49">
                  <c:v>24753</c:v>
                </c:pt>
                <c:pt idx="50">
                  <c:v>25316</c:v>
                </c:pt>
                <c:pt idx="51">
                  <c:v>26115</c:v>
                </c:pt>
                <c:pt idx="52">
                  <c:v>26505</c:v>
                </c:pt>
                <c:pt idx="53">
                  <c:v>27097</c:v>
                </c:pt>
                <c:pt idx="54">
                  <c:v>27751</c:v>
                </c:pt>
                <c:pt idx="55">
                  <c:v>28152</c:v>
                </c:pt>
                <c:pt idx="56">
                  <c:v>28686</c:v>
                </c:pt>
                <c:pt idx="57">
                  <c:v>28697</c:v>
                </c:pt>
                <c:pt idx="58">
                  <c:v>28564</c:v>
                </c:pt>
                <c:pt idx="59">
                  <c:v>28598</c:v>
                </c:pt>
                <c:pt idx="60">
                  <c:v>28327</c:v>
                </c:pt>
                <c:pt idx="61">
                  <c:v>28130</c:v>
                </c:pt>
                <c:pt idx="62">
                  <c:v>28179</c:v>
                </c:pt>
                <c:pt idx="63">
                  <c:v>27964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86-401F-9965-4726A1E675F4}"/>
            </c:ext>
          </c:extLst>
        </c:ser>
        <c:ser>
          <c:idx val="13"/>
          <c:order val="13"/>
          <c:tx>
            <c:strRef>
              <c:f>人口!$D$107</c:f>
              <c:strCache>
                <c:ptCount val="1"/>
                <c:pt idx="0">
                  <c:v>大郷町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人口!$E$107:$BP$107</c:f>
              <c:numCache>
                <c:formatCode>0;"△ "0</c:formatCode>
                <c:ptCount val="64"/>
                <c:pt idx="0">
                  <c:v>12254</c:v>
                </c:pt>
                <c:pt idx="1">
                  <c:v>12045</c:v>
                </c:pt>
                <c:pt idx="2">
                  <c:v>11854</c:v>
                </c:pt>
                <c:pt idx="3">
                  <c:v>11554</c:v>
                </c:pt>
                <c:pt idx="4">
                  <c:v>11130</c:v>
                </c:pt>
                <c:pt idx="5">
                  <c:v>11600</c:v>
                </c:pt>
                <c:pt idx="6">
                  <c:v>11426</c:v>
                </c:pt>
                <c:pt idx="7">
                  <c:v>11288</c:v>
                </c:pt>
                <c:pt idx="8">
                  <c:v>11119</c:v>
                </c:pt>
                <c:pt idx="9" formatCode="General">
                  <c:v>10810</c:v>
                </c:pt>
                <c:pt idx="10">
                  <c:v>10527</c:v>
                </c:pt>
                <c:pt idx="11">
                  <c:v>10372</c:v>
                </c:pt>
                <c:pt idx="12">
                  <c:v>10206</c:v>
                </c:pt>
                <c:pt idx="13" formatCode="General">
                  <c:v>10163</c:v>
                </c:pt>
                <c:pt idx="14" formatCode="General">
                  <c:v>10103</c:v>
                </c:pt>
                <c:pt idx="15">
                  <c:v>10177</c:v>
                </c:pt>
                <c:pt idx="16" formatCode="General">
                  <c:v>10223</c:v>
                </c:pt>
                <c:pt idx="17" formatCode="General">
                  <c:v>10268</c:v>
                </c:pt>
                <c:pt idx="18" formatCode="General">
                  <c:v>10329</c:v>
                </c:pt>
                <c:pt idx="19">
                  <c:v>10356</c:v>
                </c:pt>
                <c:pt idx="20">
                  <c:v>10402</c:v>
                </c:pt>
                <c:pt idx="21">
                  <c:v>10438</c:v>
                </c:pt>
                <c:pt idx="22">
                  <c:v>10504</c:v>
                </c:pt>
                <c:pt idx="23" formatCode="General">
                  <c:v>10548</c:v>
                </c:pt>
                <c:pt idx="24" formatCode="General">
                  <c:v>10546</c:v>
                </c:pt>
                <c:pt idx="25">
                  <c:v>10576</c:v>
                </c:pt>
                <c:pt idx="26" formatCode="General">
                  <c:v>10627</c:v>
                </c:pt>
                <c:pt idx="27" formatCode="General">
                  <c:v>10644</c:v>
                </c:pt>
                <c:pt idx="28">
                  <c:v>10588</c:v>
                </c:pt>
                <c:pt idx="29" formatCode="General">
                  <c:v>10590</c:v>
                </c:pt>
                <c:pt idx="30">
                  <c:v>10576</c:v>
                </c:pt>
                <c:pt idx="31">
                  <c:v>10494</c:v>
                </c:pt>
                <c:pt idx="32">
                  <c:v>10447</c:v>
                </c:pt>
                <c:pt idx="33">
                  <c:v>10393</c:v>
                </c:pt>
                <c:pt idx="34">
                  <c:v>10425</c:v>
                </c:pt>
                <c:pt idx="35">
                  <c:v>10363</c:v>
                </c:pt>
                <c:pt idx="36">
                  <c:v>10299</c:v>
                </c:pt>
                <c:pt idx="37">
                  <c:v>10195</c:v>
                </c:pt>
                <c:pt idx="38">
                  <c:v>10135</c:v>
                </c:pt>
                <c:pt idx="39">
                  <c:v>10022</c:v>
                </c:pt>
                <c:pt idx="40">
                  <c:v>9952</c:v>
                </c:pt>
                <c:pt idx="41">
                  <c:v>9854</c:v>
                </c:pt>
                <c:pt idx="42">
                  <c:v>9793</c:v>
                </c:pt>
                <c:pt idx="43">
                  <c:v>9732</c:v>
                </c:pt>
                <c:pt idx="44">
                  <c:v>9672</c:v>
                </c:pt>
                <c:pt idx="45">
                  <c:v>9573</c:v>
                </c:pt>
                <c:pt idx="46">
                  <c:v>9479</c:v>
                </c:pt>
                <c:pt idx="47">
                  <c:v>9335</c:v>
                </c:pt>
                <c:pt idx="48">
                  <c:v>9217</c:v>
                </c:pt>
                <c:pt idx="49">
                  <c:v>9128</c:v>
                </c:pt>
                <c:pt idx="50">
                  <c:v>9048</c:v>
                </c:pt>
                <c:pt idx="51">
                  <c:v>8917</c:v>
                </c:pt>
                <c:pt idx="52">
                  <c:v>8824</c:v>
                </c:pt>
                <c:pt idx="53">
                  <c:v>8712</c:v>
                </c:pt>
                <c:pt idx="54">
                  <c:v>8614</c:v>
                </c:pt>
                <c:pt idx="55">
                  <c:v>8443</c:v>
                </c:pt>
                <c:pt idx="56">
                  <c:v>8380</c:v>
                </c:pt>
                <c:pt idx="57">
                  <c:v>8235</c:v>
                </c:pt>
                <c:pt idx="58">
                  <c:v>8126</c:v>
                </c:pt>
                <c:pt idx="59">
                  <c:v>7988</c:v>
                </c:pt>
                <c:pt idx="60">
                  <c:v>7932</c:v>
                </c:pt>
                <c:pt idx="61">
                  <c:v>7831</c:v>
                </c:pt>
                <c:pt idx="62">
                  <c:v>7728</c:v>
                </c:pt>
                <c:pt idx="63">
                  <c:v>7584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986-401F-9965-4726A1E675F4}"/>
            </c:ext>
          </c:extLst>
        </c:ser>
        <c:ser>
          <c:idx val="14"/>
          <c:order val="14"/>
          <c:tx>
            <c:strRef>
              <c:f>人口!$D$108</c:f>
              <c:strCache>
                <c:ptCount val="1"/>
                <c:pt idx="0">
                  <c:v>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人口!$E$108:$BP$108</c:f>
              <c:numCache>
                <c:formatCode>0;"△ "0</c:formatCode>
                <c:ptCount val="64"/>
                <c:pt idx="0">
                  <c:v>4852</c:v>
                </c:pt>
                <c:pt idx="1">
                  <c:v>4790</c:v>
                </c:pt>
                <c:pt idx="2">
                  <c:v>4650</c:v>
                </c:pt>
                <c:pt idx="3">
                  <c:v>4697</c:v>
                </c:pt>
                <c:pt idx="4">
                  <c:v>4720</c:v>
                </c:pt>
                <c:pt idx="5">
                  <c:v>5011</c:v>
                </c:pt>
                <c:pt idx="6">
                  <c:v>5000</c:v>
                </c:pt>
                <c:pt idx="7">
                  <c:v>5026</c:v>
                </c:pt>
                <c:pt idx="8">
                  <c:v>5094</c:v>
                </c:pt>
                <c:pt idx="9" formatCode="General">
                  <c:v>5127</c:v>
                </c:pt>
                <c:pt idx="10">
                  <c:v>5159</c:v>
                </c:pt>
                <c:pt idx="11">
                  <c:v>5209</c:v>
                </c:pt>
                <c:pt idx="12">
                  <c:v>5687</c:v>
                </c:pt>
                <c:pt idx="13" formatCode="General">
                  <c:v>6253</c:v>
                </c:pt>
                <c:pt idx="14" formatCode="General">
                  <c:v>7415</c:v>
                </c:pt>
                <c:pt idx="15">
                  <c:v>8473</c:v>
                </c:pt>
                <c:pt idx="16" formatCode="General">
                  <c:v>9654</c:v>
                </c:pt>
                <c:pt idx="17" formatCode="General">
                  <c:v>10998</c:v>
                </c:pt>
                <c:pt idx="18" formatCode="General">
                  <c:v>12183</c:v>
                </c:pt>
                <c:pt idx="19">
                  <c:v>13397</c:v>
                </c:pt>
                <c:pt idx="20">
                  <c:v>14259</c:v>
                </c:pt>
                <c:pt idx="21">
                  <c:v>15003</c:v>
                </c:pt>
                <c:pt idx="22">
                  <c:v>15876</c:v>
                </c:pt>
                <c:pt idx="23" formatCode="General">
                  <c:v>16595</c:v>
                </c:pt>
                <c:pt idx="24" formatCode="General">
                  <c:v>17519</c:v>
                </c:pt>
                <c:pt idx="25">
                  <c:v>18408</c:v>
                </c:pt>
                <c:pt idx="26" formatCode="General">
                  <c:v>19216</c:v>
                </c:pt>
                <c:pt idx="27" formatCode="General">
                  <c:v>20046</c:v>
                </c:pt>
                <c:pt idx="28">
                  <c:v>21384</c:v>
                </c:pt>
                <c:pt idx="29" formatCode="General">
                  <c:v>22871</c:v>
                </c:pt>
                <c:pt idx="30">
                  <c:v>25320</c:v>
                </c:pt>
                <c:pt idx="31">
                  <c:v>26533</c:v>
                </c:pt>
                <c:pt idx="32">
                  <c:v>27550</c:v>
                </c:pt>
                <c:pt idx="33">
                  <c:v>28526</c:v>
                </c:pt>
                <c:pt idx="34">
                  <c:v>29931</c:v>
                </c:pt>
                <c:pt idx="35">
                  <c:v>30786</c:v>
                </c:pt>
                <c:pt idx="36">
                  <c:v>32145</c:v>
                </c:pt>
                <c:pt idx="37">
                  <c:v>33465</c:v>
                </c:pt>
                <c:pt idx="38">
                  <c:v>34566</c:v>
                </c:pt>
                <c:pt idx="39">
                  <c:v>35617</c:v>
                </c:pt>
                <c:pt idx="40">
                  <c:v>36385</c:v>
                </c:pt>
                <c:pt idx="41">
                  <c:v>37040</c:v>
                </c:pt>
                <c:pt idx="42">
                  <c:v>38156</c:v>
                </c:pt>
                <c:pt idx="43">
                  <c:v>39816</c:v>
                </c:pt>
                <c:pt idx="44">
                  <c:v>41246</c:v>
                </c:pt>
                <c:pt idx="45">
                  <c:v>42572</c:v>
                </c:pt>
                <c:pt idx="46">
                  <c:v>43854</c:v>
                </c:pt>
                <c:pt idx="47">
                  <c:v>44877</c:v>
                </c:pt>
                <c:pt idx="48">
                  <c:v>45980</c:v>
                </c:pt>
                <c:pt idx="49">
                  <c:v>46915</c:v>
                </c:pt>
                <c:pt idx="50">
                  <c:v>47924</c:v>
                </c:pt>
                <c:pt idx="51">
                  <c:v>49033</c:v>
                </c:pt>
                <c:pt idx="52">
                  <c:v>49920</c:v>
                </c:pt>
                <c:pt idx="53">
                  <c:v>51006</c:v>
                </c:pt>
                <c:pt idx="54">
                  <c:v>51836</c:v>
                </c:pt>
                <c:pt idx="55">
                  <c:v>52146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986-401F-9965-4726A1E675F4}"/>
            </c:ext>
          </c:extLst>
        </c:ser>
        <c:ser>
          <c:idx val="15"/>
          <c:order val="15"/>
          <c:tx>
            <c:strRef>
              <c:f>人口!$D$109</c:f>
              <c:strCache>
                <c:ptCount val="1"/>
                <c:pt idx="0">
                  <c:v>大衡村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人口!$E$109:$BP$109</c:f>
              <c:numCache>
                <c:formatCode>0;"△ "0</c:formatCode>
                <c:ptCount val="64"/>
                <c:pt idx="0">
                  <c:v>6614</c:v>
                </c:pt>
                <c:pt idx="1">
                  <c:v>6498</c:v>
                </c:pt>
                <c:pt idx="2">
                  <c:v>5597</c:v>
                </c:pt>
                <c:pt idx="3">
                  <c:v>5526</c:v>
                </c:pt>
                <c:pt idx="4">
                  <c:v>5334</c:v>
                </c:pt>
                <c:pt idx="5">
                  <c:v>5906</c:v>
                </c:pt>
                <c:pt idx="6">
                  <c:v>5676</c:v>
                </c:pt>
                <c:pt idx="7">
                  <c:v>5454</c:v>
                </c:pt>
                <c:pt idx="8">
                  <c:v>5277</c:v>
                </c:pt>
                <c:pt idx="9" formatCode="General">
                  <c:v>5353</c:v>
                </c:pt>
                <c:pt idx="10">
                  <c:v>5291</c:v>
                </c:pt>
                <c:pt idx="11">
                  <c:v>5222</c:v>
                </c:pt>
                <c:pt idx="12">
                  <c:v>5208</c:v>
                </c:pt>
                <c:pt idx="13" formatCode="General">
                  <c:v>5178</c:v>
                </c:pt>
                <c:pt idx="14" formatCode="General">
                  <c:v>5192</c:v>
                </c:pt>
                <c:pt idx="15">
                  <c:v>5206</c:v>
                </c:pt>
                <c:pt idx="16" formatCode="General">
                  <c:v>5177</c:v>
                </c:pt>
                <c:pt idx="17" formatCode="General">
                  <c:v>5179</c:v>
                </c:pt>
                <c:pt idx="18" formatCode="General">
                  <c:v>5256</c:v>
                </c:pt>
                <c:pt idx="19">
                  <c:v>5244</c:v>
                </c:pt>
                <c:pt idx="20">
                  <c:v>5290</c:v>
                </c:pt>
                <c:pt idx="21">
                  <c:v>5385</c:v>
                </c:pt>
                <c:pt idx="22">
                  <c:v>5463</c:v>
                </c:pt>
                <c:pt idx="23" formatCode="General">
                  <c:v>5504</c:v>
                </c:pt>
                <c:pt idx="24" formatCode="General">
                  <c:v>5524</c:v>
                </c:pt>
                <c:pt idx="25">
                  <c:v>5642</c:v>
                </c:pt>
                <c:pt idx="26" formatCode="General">
                  <c:v>5695</c:v>
                </c:pt>
                <c:pt idx="27" formatCode="General">
                  <c:v>5718</c:v>
                </c:pt>
                <c:pt idx="28">
                  <c:v>5764</c:v>
                </c:pt>
                <c:pt idx="29" formatCode="General">
                  <c:v>5844</c:v>
                </c:pt>
                <c:pt idx="30">
                  <c:v>5929</c:v>
                </c:pt>
                <c:pt idx="31">
                  <c:v>5980</c:v>
                </c:pt>
                <c:pt idx="32">
                  <c:v>6043</c:v>
                </c:pt>
                <c:pt idx="33">
                  <c:v>6032</c:v>
                </c:pt>
                <c:pt idx="34">
                  <c:v>6019</c:v>
                </c:pt>
                <c:pt idx="35">
                  <c:v>6116</c:v>
                </c:pt>
                <c:pt idx="36">
                  <c:v>6159</c:v>
                </c:pt>
                <c:pt idx="37">
                  <c:v>6109</c:v>
                </c:pt>
                <c:pt idx="38">
                  <c:v>6118</c:v>
                </c:pt>
                <c:pt idx="39">
                  <c:v>6081</c:v>
                </c:pt>
                <c:pt idx="40">
                  <c:v>6056</c:v>
                </c:pt>
                <c:pt idx="41">
                  <c:v>5963</c:v>
                </c:pt>
                <c:pt idx="42">
                  <c:v>5915</c:v>
                </c:pt>
                <c:pt idx="43">
                  <c:v>5860</c:v>
                </c:pt>
                <c:pt idx="44">
                  <c:v>5773</c:v>
                </c:pt>
                <c:pt idx="45">
                  <c:v>5726</c:v>
                </c:pt>
                <c:pt idx="46">
                  <c:v>5698</c:v>
                </c:pt>
                <c:pt idx="47">
                  <c:v>5641</c:v>
                </c:pt>
                <c:pt idx="48">
                  <c:v>5569</c:v>
                </c:pt>
                <c:pt idx="49">
                  <c:v>5487</c:v>
                </c:pt>
                <c:pt idx="50">
                  <c:v>5466</c:v>
                </c:pt>
                <c:pt idx="51">
                  <c:v>5547</c:v>
                </c:pt>
                <c:pt idx="52">
                  <c:v>5528</c:v>
                </c:pt>
                <c:pt idx="53">
                  <c:v>5629</c:v>
                </c:pt>
                <c:pt idx="54">
                  <c:v>5771</c:v>
                </c:pt>
                <c:pt idx="55">
                  <c:v>5781</c:v>
                </c:pt>
                <c:pt idx="56">
                  <c:v>5877</c:v>
                </c:pt>
                <c:pt idx="57">
                  <c:v>5875</c:v>
                </c:pt>
                <c:pt idx="58">
                  <c:v>5983</c:v>
                </c:pt>
                <c:pt idx="59">
                  <c:v>5985</c:v>
                </c:pt>
                <c:pt idx="60">
                  <c:v>5870</c:v>
                </c:pt>
                <c:pt idx="61">
                  <c:v>5770</c:v>
                </c:pt>
                <c:pt idx="62">
                  <c:v>5650</c:v>
                </c:pt>
                <c:pt idx="63">
                  <c:v>5569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986-401F-9965-4726A1E67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400576"/>
        <c:axId val="253402496"/>
      </c:lineChart>
      <c:catAx>
        <c:axId val="25340057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40249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402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5340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605633802816902E-2"/>
          <c:y val="8.3194675540765387E-3"/>
          <c:w val="0.96389894506429941"/>
          <c:h val="0.123924868594362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大崎栗原ﾌﾞﾛｯｸ旧町村の人口</a:t>
            </a:r>
            <a:endParaRPr lang="ja-JP" altLang="en-US" sz="12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/12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人)</a:t>
            </a:r>
          </a:p>
        </c:rich>
      </c:tx>
      <c:layout>
        <c:manualLayout>
          <c:xMode val="edge"/>
          <c:yMode val="edge"/>
          <c:x val="0.51413427561837455"/>
          <c:y val="0.150000174978127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038869257950523E-2"/>
          <c:y val="0.14151277046251573"/>
          <c:w val="0.88692579505300351"/>
          <c:h val="0.79645156487791968"/>
        </c:manualLayout>
      </c:layout>
      <c:lineChart>
        <c:grouping val="standard"/>
        <c:varyColors val="0"/>
        <c:ser>
          <c:idx val="0"/>
          <c:order val="0"/>
          <c:tx>
            <c:strRef>
              <c:f>人口!$D$131</c:f>
              <c:strCache>
                <c:ptCount val="1"/>
                <c:pt idx="0">
                  <c:v>中新田町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人口!$E$131:$BP$131</c:f>
              <c:numCache>
                <c:formatCode>0;"△ "0</c:formatCode>
                <c:ptCount val="64"/>
                <c:pt idx="0">
                  <c:v>15917</c:v>
                </c:pt>
                <c:pt idx="1">
                  <c:v>15812</c:v>
                </c:pt>
                <c:pt idx="2">
                  <c:v>15107</c:v>
                </c:pt>
                <c:pt idx="3">
                  <c:v>14867</c:v>
                </c:pt>
                <c:pt idx="4">
                  <c:v>14744</c:v>
                </c:pt>
                <c:pt idx="5">
                  <c:v>15223</c:v>
                </c:pt>
                <c:pt idx="6">
                  <c:v>15135</c:v>
                </c:pt>
                <c:pt idx="7">
                  <c:v>14960</c:v>
                </c:pt>
                <c:pt idx="8">
                  <c:v>14975</c:v>
                </c:pt>
                <c:pt idx="9" formatCode="General">
                  <c:v>14755</c:v>
                </c:pt>
                <c:pt idx="10">
                  <c:v>15028</c:v>
                </c:pt>
                <c:pt idx="11">
                  <c:v>15032</c:v>
                </c:pt>
                <c:pt idx="12">
                  <c:v>14873</c:v>
                </c:pt>
                <c:pt idx="13">
                  <c:v>14886</c:v>
                </c:pt>
                <c:pt idx="14">
                  <c:v>14887</c:v>
                </c:pt>
                <c:pt idx="15">
                  <c:v>14845</c:v>
                </c:pt>
                <c:pt idx="16">
                  <c:v>14988</c:v>
                </c:pt>
                <c:pt idx="17">
                  <c:v>14991</c:v>
                </c:pt>
                <c:pt idx="18">
                  <c:v>14976</c:v>
                </c:pt>
                <c:pt idx="19">
                  <c:v>14956</c:v>
                </c:pt>
                <c:pt idx="20">
                  <c:v>14893</c:v>
                </c:pt>
                <c:pt idx="21">
                  <c:v>14809</c:v>
                </c:pt>
                <c:pt idx="22">
                  <c:v>14772</c:v>
                </c:pt>
                <c:pt idx="23">
                  <c:v>14750</c:v>
                </c:pt>
                <c:pt idx="24">
                  <c:v>14767</c:v>
                </c:pt>
                <c:pt idx="25">
                  <c:v>14817</c:v>
                </c:pt>
                <c:pt idx="26">
                  <c:v>14803</c:v>
                </c:pt>
                <c:pt idx="27">
                  <c:v>14757</c:v>
                </c:pt>
                <c:pt idx="28">
                  <c:v>14678</c:v>
                </c:pt>
                <c:pt idx="29">
                  <c:v>14612</c:v>
                </c:pt>
                <c:pt idx="30">
                  <c:v>14498</c:v>
                </c:pt>
                <c:pt idx="31">
                  <c:v>14438</c:v>
                </c:pt>
                <c:pt idx="32">
                  <c:v>14400</c:v>
                </c:pt>
                <c:pt idx="33">
                  <c:v>14438</c:v>
                </c:pt>
                <c:pt idx="34">
                  <c:v>14467</c:v>
                </c:pt>
                <c:pt idx="35">
                  <c:v>14355</c:v>
                </c:pt>
                <c:pt idx="36">
                  <c:v>14209</c:v>
                </c:pt>
                <c:pt idx="37">
                  <c:v>14263</c:v>
                </c:pt>
                <c:pt idx="38">
                  <c:v>14182</c:v>
                </c:pt>
                <c:pt idx="39">
                  <c:v>14174</c:v>
                </c:pt>
                <c:pt idx="40">
                  <c:v>14135</c:v>
                </c:pt>
                <c:pt idx="41">
                  <c:v>14077</c:v>
                </c:pt>
                <c:pt idx="42">
                  <c:v>13975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50-436B-A69A-5255B2E15961}"/>
            </c:ext>
          </c:extLst>
        </c:ser>
        <c:ser>
          <c:idx val="1"/>
          <c:order val="1"/>
          <c:tx>
            <c:strRef>
              <c:f>人口!$D$132</c:f>
              <c:strCache>
                <c:ptCount val="1"/>
                <c:pt idx="0">
                  <c:v>小野田町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人口!$E$132:$BP$132</c:f>
              <c:numCache>
                <c:formatCode>0;"△ "0</c:formatCode>
                <c:ptCount val="64"/>
                <c:pt idx="0">
                  <c:v>11779</c:v>
                </c:pt>
                <c:pt idx="1">
                  <c:v>11639</c:v>
                </c:pt>
                <c:pt idx="2">
                  <c:v>11329</c:v>
                </c:pt>
                <c:pt idx="3">
                  <c:v>11133</c:v>
                </c:pt>
                <c:pt idx="4">
                  <c:v>10908</c:v>
                </c:pt>
                <c:pt idx="5">
                  <c:v>10774</c:v>
                </c:pt>
                <c:pt idx="6">
                  <c:v>10579</c:v>
                </c:pt>
                <c:pt idx="7">
                  <c:v>10386</c:v>
                </c:pt>
                <c:pt idx="8">
                  <c:v>10243</c:v>
                </c:pt>
                <c:pt idx="9" formatCode="General">
                  <c:v>10204</c:v>
                </c:pt>
                <c:pt idx="10">
                  <c:v>10127</c:v>
                </c:pt>
                <c:pt idx="11">
                  <c:v>9933</c:v>
                </c:pt>
                <c:pt idx="12">
                  <c:v>9836</c:v>
                </c:pt>
                <c:pt idx="13">
                  <c:v>9757</c:v>
                </c:pt>
                <c:pt idx="14">
                  <c:v>9678</c:v>
                </c:pt>
                <c:pt idx="15">
                  <c:v>9707</c:v>
                </c:pt>
                <c:pt idx="16">
                  <c:v>9687</c:v>
                </c:pt>
                <c:pt idx="17">
                  <c:v>9618</c:v>
                </c:pt>
                <c:pt idx="18">
                  <c:v>9598</c:v>
                </c:pt>
                <c:pt idx="19">
                  <c:v>9538</c:v>
                </c:pt>
                <c:pt idx="20">
                  <c:v>9524</c:v>
                </c:pt>
                <c:pt idx="21">
                  <c:v>9492</c:v>
                </c:pt>
                <c:pt idx="22">
                  <c:v>9459</c:v>
                </c:pt>
                <c:pt idx="23">
                  <c:v>9473</c:v>
                </c:pt>
                <c:pt idx="24">
                  <c:v>9414</c:v>
                </c:pt>
                <c:pt idx="25">
                  <c:v>9366</c:v>
                </c:pt>
                <c:pt idx="26">
                  <c:v>9325</c:v>
                </c:pt>
                <c:pt idx="27">
                  <c:v>9306</c:v>
                </c:pt>
                <c:pt idx="28">
                  <c:v>9285</c:v>
                </c:pt>
                <c:pt idx="29">
                  <c:v>9250</c:v>
                </c:pt>
                <c:pt idx="30">
                  <c:v>9160</c:v>
                </c:pt>
                <c:pt idx="31">
                  <c:v>9072</c:v>
                </c:pt>
                <c:pt idx="32">
                  <c:v>8999</c:v>
                </c:pt>
                <c:pt idx="33">
                  <c:v>8921</c:v>
                </c:pt>
                <c:pt idx="34">
                  <c:v>8801</c:v>
                </c:pt>
                <c:pt idx="35">
                  <c:v>8776</c:v>
                </c:pt>
                <c:pt idx="36">
                  <c:v>8703</c:v>
                </c:pt>
                <c:pt idx="37">
                  <c:v>8582</c:v>
                </c:pt>
                <c:pt idx="38">
                  <c:v>8528</c:v>
                </c:pt>
                <c:pt idx="39">
                  <c:v>8393</c:v>
                </c:pt>
                <c:pt idx="40">
                  <c:v>8319</c:v>
                </c:pt>
                <c:pt idx="41">
                  <c:v>8242</c:v>
                </c:pt>
                <c:pt idx="42">
                  <c:v>8176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50-436B-A69A-5255B2E15961}"/>
            </c:ext>
          </c:extLst>
        </c:ser>
        <c:ser>
          <c:idx val="2"/>
          <c:order val="2"/>
          <c:tx>
            <c:strRef>
              <c:f>人口!$D$133</c:f>
              <c:strCache>
                <c:ptCount val="1"/>
                <c:pt idx="0">
                  <c:v>宮崎町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人口!$E$133:$BP$133</c:f>
              <c:numCache>
                <c:formatCode>0;"△ "0</c:formatCode>
                <c:ptCount val="64"/>
                <c:pt idx="0">
                  <c:v>9422</c:v>
                </c:pt>
                <c:pt idx="1">
                  <c:v>9289</c:v>
                </c:pt>
                <c:pt idx="2">
                  <c:v>9003</c:v>
                </c:pt>
                <c:pt idx="3">
                  <c:v>8751</c:v>
                </c:pt>
                <c:pt idx="4">
                  <c:v>8456</c:v>
                </c:pt>
                <c:pt idx="5">
                  <c:v>8717</c:v>
                </c:pt>
                <c:pt idx="6">
                  <c:v>8543</c:v>
                </c:pt>
                <c:pt idx="7">
                  <c:v>8398</c:v>
                </c:pt>
                <c:pt idx="8">
                  <c:v>8133</c:v>
                </c:pt>
                <c:pt idx="9" formatCode="General">
                  <c:v>7930</c:v>
                </c:pt>
                <c:pt idx="10">
                  <c:v>7804</c:v>
                </c:pt>
                <c:pt idx="11">
                  <c:v>7666</c:v>
                </c:pt>
                <c:pt idx="12">
                  <c:v>7500</c:v>
                </c:pt>
                <c:pt idx="13">
                  <c:v>7479</c:v>
                </c:pt>
                <c:pt idx="14">
                  <c:v>7445</c:v>
                </c:pt>
                <c:pt idx="15">
                  <c:v>7360</c:v>
                </c:pt>
                <c:pt idx="16">
                  <c:v>7283</c:v>
                </c:pt>
                <c:pt idx="17">
                  <c:v>7294</c:v>
                </c:pt>
                <c:pt idx="18">
                  <c:v>7319</c:v>
                </c:pt>
                <c:pt idx="19">
                  <c:v>7300</c:v>
                </c:pt>
                <c:pt idx="20">
                  <c:v>7320</c:v>
                </c:pt>
                <c:pt idx="21">
                  <c:v>7272</c:v>
                </c:pt>
                <c:pt idx="22">
                  <c:v>7257</c:v>
                </c:pt>
                <c:pt idx="23">
                  <c:v>7234</c:v>
                </c:pt>
                <c:pt idx="24">
                  <c:v>7270</c:v>
                </c:pt>
                <c:pt idx="25">
                  <c:v>7265</c:v>
                </c:pt>
                <c:pt idx="26">
                  <c:v>7239</c:v>
                </c:pt>
                <c:pt idx="27">
                  <c:v>7249</c:v>
                </c:pt>
                <c:pt idx="28">
                  <c:v>7226</c:v>
                </c:pt>
                <c:pt idx="29">
                  <c:v>7187</c:v>
                </c:pt>
                <c:pt idx="30">
                  <c:v>7146</c:v>
                </c:pt>
                <c:pt idx="31">
                  <c:v>7146</c:v>
                </c:pt>
                <c:pt idx="32">
                  <c:v>7050</c:v>
                </c:pt>
                <c:pt idx="33">
                  <c:v>6990</c:v>
                </c:pt>
                <c:pt idx="34">
                  <c:v>6924</c:v>
                </c:pt>
                <c:pt idx="35">
                  <c:v>6849</c:v>
                </c:pt>
                <c:pt idx="36">
                  <c:v>6779</c:v>
                </c:pt>
                <c:pt idx="37">
                  <c:v>6691</c:v>
                </c:pt>
                <c:pt idx="38">
                  <c:v>6560</c:v>
                </c:pt>
                <c:pt idx="39">
                  <c:v>6495</c:v>
                </c:pt>
                <c:pt idx="40">
                  <c:v>6419</c:v>
                </c:pt>
                <c:pt idx="41">
                  <c:v>6307</c:v>
                </c:pt>
                <c:pt idx="42">
                  <c:v>6254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50-436B-A69A-5255B2E15961}"/>
            </c:ext>
          </c:extLst>
        </c:ser>
        <c:ser>
          <c:idx val="3"/>
          <c:order val="3"/>
          <c:tx>
            <c:strRef>
              <c:f>人口!$D$110</c:f>
              <c:strCache>
                <c:ptCount val="1"/>
                <c:pt idx="0">
                  <c:v>色麻町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人口!$E$110:$BP$110</c:f>
              <c:numCache>
                <c:formatCode>0;"△ "0</c:formatCode>
                <c:ptCount val="64"/>
                <c:pt idx="0">
                  <c:v>10039</c:v>
                </c:pt>
                <c:pt idx="1">
                  <c:v>9940</c:v>
                </c:pt>
                <c:pt idx="2">
                  <c:v>9654</c:v>
                </c:pt>
                <c:pt idx="3">
                  <c:v>9355</c:v>
                </c:pt>
                <c:pt idx="4">
                  <c:v>9230</c:v>
                </c:pt>
                <c:pt idx="5">
                  <c:v>9426</c:v>
                </c:pt>
                <c:pt idx="6">
                  <c:v>9445</c:v>
                </c:pt>
                <c:pt idx="7">
                  <c:v>9450</c:v>
                </c:pt>
                <c:pt idx="8">
                  <c:v>9242</c:v>
                </c:pt>
                <c:pt idx="9" formatCode="General">
                  <c:v>9178</c:v>
                </c:pt>
                <c:pt idx="10">
                  <c:v>9027</c:v>
                </c:pt>
                <c:pt idx="11">
                  <c:v>8924</c:v>
                </c:pt>
                <c:pt idx="12">
                  <c:v>8863</c:v>
                </c:pt>
                <c:pt idx="13" formatCode="General">
                  <c:v>8868</c:v>
                </c:pt>
                <c:pt idx="14" formatCode="General">
                  <c:v>8788</c:v>
                </c:pt>
                <c:pt idx="15">
                  <c:v>8746</c:v>
                </c:pt>
                <c:pt idx="16" formatCode="General">
                  <c:v>8777</c:v>
                </c:pt>
                <c:pt idx="17" formatCode="General">
                  <c:v>8843</c:v>
                </c:pt>
                <c:pt idx="18" formatCode="General">
                  <c:v>8880</c:v>
                </c:pt>
                <c:pt idx="19">
                  <c:v>8944</c:v>
                </c:pt>
                <c:pt idx="20">
                  <c:v>8923</c:v>
                </c:pt>
                <c:pt idx="21">
                  <c:v>8848</c:v>
                </c:pt>
                <c:pt idx="22">
                  <c:v>8846</c:v>
                </c:pt>
                <c:pt idx="23" formatCode="General">
                  <c:v>8862</c:v>
                </c:pt>
                <c:pt idx="24" formatCode="General">
                  <c:v>8855</c:v>
                </c:pt>
                <c:pt idx="25">
                  <c:v>8914</c:v>
                </c:pt>
                <c:pt idx="26" formatCode="General">
                  <c:v>8873</c:v>
                </c:pt>
                <c:pt idx="27" formatCode="General">
                  <c:v>8879</c:v>
                </c:pt>
                <c:pt idx="28">
                  <c:v>8860</c:v>
                </c:pt>
                <c:pt idx="29" formatCode="General">
                  <c:v>8859</c:v>
                </c:pt>
                <c:pt idx="30">
                  <c:v>8815</c:v>
                </c:pt>
                <c:pt idx="31">
                  <c:v>8759</c:v>
                </c:pt>
                <c:pt idx="32">
                  <c:v>8689</c:v>
                </c:pt>
                <c:pt idx="33">
                  <c:v>8623</c:v>
                </c:pt>
                <c:pt idx="34">
                  <c:v>8575</c:v>
                </c:pt>
                <c:pt idx="35">
                  <c:v>8553</c:v>
                </c:pt>
                <c:pt idx="36">
                  <c:v>8528</c:v>
                </c:pt>
                <c:pt idx="37">
                  <c:v>8478</c:v>
                </c:pt>
                <c:pt idx="38">
                  <c:v>8430</c:v>
                </c:pt>
                <c:pt idx="39">
                  <c:v>8382</c:v>
                </c:pt>
                <c:pt idx="40">
                  <c:v>8288</c:v>
                </c:pt>
                <c:pt idx="41">
                  <c:v>8210</c:v>
                </c:pt>
                <c:pt idx="42">
                  <c:v>8152</c:v>
                </c:pt>
                <c:pt idx="43">
                  <c:v>8037</c:v>
                </c:pt>
                <c:pt idx="44">
                  <c:v>7950</c:v>
                </c:pt>
                <c:pt idx="45">
                  <c:v>7877</c:v>
                </c:pt>
                <c:pt idx="46">
                  <c:v>7845</c:v>
                </c:pt>
                <c:pt idx="47">
                  <c:v>7761</c:v>
                </c:pt>
                <c:pt idx="48">
                  <c:v>7666</c:v>
                </c:pt>
                <c:pt idx="49">
                  <c:v>7562</c:v>
                </c:pt>
                <c:pt idx="50">
                  <c:v>7526</c:v>
                </c:pt>
                <c:pt idx="51">
                  <c:v>7474</c:v>
                </c:pt>
                <c:pt idx="52">
                  <c:v>7401</c:v>
                </c:pt>
                <c:pt idx="53">
                  <c:v>7334</c:v>
                </c:pt>
                <c:pt idx="54">
                  <c:v>7317</c:v>
                </c:pt>
                <c:pt idx="55">
                  <c:v>7221</c:v>
                </c:pt>
                <c:pt idx="56">
                  <c:v>7137</c:v>
                </c:pt>
                <c:pt idx="57">
                  <c:v>6997</c:v>
                </c:pt>
                <c:pt idx="58">
                  <c:v>6892</c:v>
                </c:pt>
                <c:pt idx="59">
                  <c:v>6779</c:v>
                </c:pt>
                <c:pt idx="60">
                  <c:v>6648</c:v>
                </c:pt>
                <c:pt idx="61">
                  <c:v>6523</c:v>
                </c:pt>
                <c:pt idx="62">
                  <c:v>6401</c:v>
                </c:pt>
                <c:pt idx="63">
                  <c:v>6265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50-436B-A69A-5255B2E15961}"/>
            </c:ext>
          </c:extLst>
        </c:ser>
        <c:ser>
          <c:idx val="4"/>
          <c:order val="4"/>
          <c:tx>
            <c:strRef>
              <c:f>人口!$D$134</c:f>
              <c:strCache>
                <c:ptCount val="1"/>
                <c:pt idx="0">
                  <c:v>松山町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人口!$E$134:$BP$134</c:f>
              <c:numCache>
                <c:formatCode>0;"△ "0</c:formatCode>
                <c:ptCount val="64"/>
                <c:pt idx="0">
                  <c:v>8548</c:v>
                </c:pt>
                <c:pt idx="1">
                  <c:v>8004</c:v>
                </c:pt>
                <c:pt idx="2">
                  <c:v>7895</c:v>
                </c:pt>
                <c:pt idx="3">
                  <c:v>7613</c:v>
                </c:pt>
                <c:pt idx="4">
                  <c:v>7599</c:v>
                </c:pt>
                <c:pt idx="5">
                  <c:v>8255</c:v>
                </c:pt>
                <c:pt idx="6">
                  <c:v>8012</c:v>
                </c:pt>
                <c:pt idx="7">
                  <c:v>7901</c:v>
                </c:pt>
                <c:pt idx="8">
                  <c:v>7882</c:v>
                </c:pt>
                <c:pt idx="9" formatCode="General">
                  <c:v>7778</c:v>
                </c:pt>
                <c:pt idx="10">
                  <c:v>7607</c:v>
                </c:pt>
                <c:pt idx="11">
                  <c:v>7499</c:v>
                </c:pt>
                <c:pt idx="12">
                  <c:v>7407</c:v>
                </c:pt>
                <c:pt idx="13">
                  <c:v>7372</c:v>
                </c:pt>
                <c:pt idx="14">
                  <c:v>7375</c:v>
                </c:pt>
                <c:pt idx="15">
                  <c:v>7399</c:v>
                </c:pt>
                <c:pt idx="16">
                  <c:v>7409</c:v>
                </c:pt>
                <c:pt idx="17">
                  <c:v>7402</c:v>
                </c:pt>
                <c:pt idx="18">
                  <c:v>7466</c:v>
                </c:pt>
                <c:pt idx="19">
                  <c:v>7491</c:v>
                </c:pt>
                <c:pt idx="20">
                  <c:v>7530</c:v>
                </c:pt>
                <c:pt idx="21">
                  <c:v>7464</c:v>
                </c:pt>
                <c:pt idx="22">
                  <c:v>7429</c:v>
                </c:pt>
                <c:pt idx="23">
                  <c:v>7427</c:v>
                </c:pt>
                <c:pt idx="24">
                  <c:v>7427</c:v>
                </c:pt>
                <c:pt idx="25">
                  <c:v>7412</c:v>
                </c:pt>
                <c:pt idx="26">
                  <c:v>7402</c:v>
                </c:pt>
                <c:pt idx="27">
                  <c:v>7361</c:v>
                </c:pt>
                <c:pt idx="28">
                  <c:v>7359</c:v>
                </c:pt>
                <c:pt idx="29">
                  <c:v>7300</c:v>
                </c:pt>
                <c:pt idx="30">
                  <c:v>7238</c:v>
                </c:pt>
                <c:pt idx="31">
                  <c:v>7212</c:v>
                </c:pt>
                <c:pt idx="32">
                  <c:v>7174</c:v>
                </c:pt>
                <c:pt idx="33">
                  <c:v>7131</c:v>
                </c:pt>
                <c:pt idx="34">
                  <c:v>7071</c:v>
                </c:pt>
                <c:pt idx="35">
                  <c:v>7013</c:v>
                </c:pt>
                <c:pt idx="36">
                  <c:v>7036</c:v>
                </c:pt>
                <c:pt idx="37">
                  <c:v>7025</c:v>
                </c:pt>
                <c:pt idx="38">
                  <c:v>7126</c:v>
                </c:pt>
                <c:pt idx="39">
                  <c:v>7199</c:v>
                </c:pt>
                <c:pt idx="40">
                  <c:v>7254</c:v>
                </c:pt>
                <c:pt idx="41">
                  <c:v>7234</c:v>
                </c:pt>
                <c:pt idx="42">
                  <c:v>7165</c:v>
                </c:pt>
                <c:pt idx="43">
                  <c:v>7102</c:v>
                </c:pt>
                <c:pt idx="44">
                  <c:v>7137</c:v>
                </c:pt>
                <c:pt idx="45">
                  <c:v>7124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50-436B-A69A-5255B2E15961}"/>
            </c:ext>
          </c:extLst>
        </c:ser>
        <c:ser>
          <c:idx val="5"/>
          <c:order val="5"/>
          <c:tx>
            <c:strRef>
              <c:f>人口!$D$135</c:f>
              <c:strCache>
                <c:ptCount val="1"/>
                <c:pt idx="0">
                  <c:v>三本木町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人口!$E$135:$BP$135</c:f>
              <c:numCache>
                <c:formatCode>0;"△ "0</c:formatCode>
                <c:ptCount val="64"/>
                <c:pt idx="0">
                  <c:v>8971</c:v>
                </c:pt>
                <c:pt idx="1">
                  <c:v>8495</c:v>
                </c:pt>
                <c:pt idx="2">
                  <c:v>7951</c:v>
                </c:pt>
                <c:pt idx="3">
                  <c:v>7855</c:v>
                </c:pt>
                <c:pt idx="4">
                  <c:v>7691</c:v>
                </c:pt>
                <c:pt idx="5">
                  <c:v>8228</c:v>
                </c:pt>
                <c:pt idx="6">
                  <c:v>8040</c:v>
                </c:pt>
                <c:pt idx="7">
                  <c:v>8021</c:v>
                </c:pt>
                <c:pt idx="8">
                  <c:v>7855</c:v>
                </c:pt>
                <c:pt idx="9" formatCode="General">
                  <c:v>7672</c:v>
                </c:pt>
                <c:pt idx="10">
                  <c:v>7540</c:v>
                </c:pt>
                <c:pt idx="11">
                  <c:v>7451</c:v>
                </c:pt>
                <c:pt idx="12">
                  <c:v>7425</c:v>
                </c:pt>
                <c:pt idx="13">
                  <c:v>7446</c:v>
                </c:pt>
                <c:pt idx="14">
                  <c:v>7690</c:v>
                </c:pt>
                <c:pt idx="15">
                  <c:v>7894</c:v>
                </c:pt>
                <c:pt idx="16">
                  <c:v>8035</c:v>
                </c:pt>
                <c:pt idx="17">
                  <c:v>8256</c:v>
                </c:pt>
                <c:pt idx="18">
                  <c:v>8463</c:v>
                </c:pt>
                <c:pt idx="19">
                  <c:v>8575</c:v>
                </c:pt>
                <c:pt idx="20">
                  <c:v>8621</c:v>
                </c:pt>
                <c:pt idx="21">
                  <c:v>8609</c:v>
                </c:pt>
                <c:pt idx="22">
                  <c:v>8688</c:v>
                </c:pt>
                <c:pt idx="23">
                  <c:v>8692</c:v>
                </c:pt>
                <c:pt idx="24">
                  <c:v>8781</c:v>
                </c:pt>
                <c:pt idx="25">
                  <c:v>8818</c:v>
                </c:pt>
                <c:pt idx="26">
                  <c:v>8791</c:v>
                </c:pt>
                <c:pt idx="27">
                  <c:v>8789</c:v>
                </c:pt>
                <c:pt idx="28">
                  <c:v>8809</c:v>
                </c:pt>
                <c:pt idx="29">
                  <c:v>8780</c:v>
                </c:pt>
                <c:pt idx="30">
                  <c:v>8790</c:v>
                </c:pt>
                <c:pt idx="31">
                  <c:v>8864</c:v>
                </c:pt>
                <c:pt idx="32">
                  <c:v>8854</c:v>
                </c:pt>
                <c:pt idx="33">
                  <c:v>8803</c:v>
                </c:pt>
                <c:pt idx="34">
                  <c:v>8769</c:v>
                </c:pt>
                <c:pt idx="35">
                  <c:v>8795</c:v>
                </c:pt>
                <c:pt idx="36">
                  <c:v>8747</c:v>
                </c:pt>
                <c:pt idx="37">
                  <c:v>8742</c:v>
                </c:pt>
                <c:pt idx="38">
                  <c:v>8713</c:v>
                </c:pt>
                <c:pt idx="39">
                  <c:v>8677</c:v>
                </c:pt>
                <c:pt idx="40">
                  <c:v>8650</c:v>
                </c:pt>
                <c:pt idx="41">
                  <c:v>8671</c:v>
                </c:pt>
                <c:pt idx="42">
                  <c:v>8603</c:v>
                </c:pt>
                <c:pt idx="43">
                  <c:v>8588</c:v>
                </c:pt>
                <c:pt idx="44">
                  <c:v>8573</c:v>
                </c:pt>
                <c:pt idx="45">
                  <c:v>8475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50-436B-A69A-5255B2E15961}"/>
            </c:ext>
          </c:extLst>
        </c:ser>
        <c:ser>
          <c:idx val="6"/>
          <c:order val="6"/>
          <c:tx>
            <c:strRef>
              <c:f>人口!$D$136</c:f>
              <c:strCache>
                <c:ptCount val="1"/>
                <c:pt idx="0">
                  <c:v>鹿島台町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人口!$E$136:$BP$136</c:f>
              <c:numCache>
                <c:formatCode>0;"△ "0</c:formatCode>
                <c:ptCount val="64"/>
                <c:pt idx="0">
                  <c:v>13115</c:v>
                </c:pt>
                <c:pt idx="1">
                  <c:v>13006</c:v>
                </c:pt>
                <c:pt idx="2">
                  <c:v>12972</c:v>
                </c:pt>
                <c:pt idx="3">
                  <c:v>12843</c:v>
                </c:pt>
                <c:pt idx="4">
                  <c:v>12729</c:v>
                </c:pt>
                <c:pt idx="5">
                  <c:v>12828</c:v>
                </c:pt>
                <c:pt idx="6">
                  <c:v>12646</c:v>
                </c:pt>
                <c:pt idx="7">
                  <c:v>12617</c:v>
                </c:pt>
                <c:pt idx="8">
                  <c:v>12491</c:v>
                </c:pt>
                <c:pt idx="9" formatCode="General">
                  <c:v>12357</c:v>
                </c:pt>
                <c:pt idx="10">
                  <c:v>12387</c:v>
                </c:pt>
                <c:pt idx="11">
                  <c:v>12340</c:v>
                </c:pt>
                <c:pt idx="12">
                  <c:v>12403</c:v>
                </c:pt>
                <c:pt idx="13">
                  <c:v>12449</c:v>
                </c:pt>
                <c:pt idx="14">
                  <c:v>12766</c:v>
                </c:pt>
                <c:pt idx="15">
                  <c:v>13139</c:v>
                </c:pt>
                <c:pt idx="16">
                  <c:v>13327</c:v>
                </c:pt>
                <c:pt idx="17">
                  <c:v>13610</c:v>
                </c:pt>
                <c:pt idx="18">
                  <c:v>13749</c:v>
                </c:pt>
                <c:pt idx="19">
                  <c:v>13886</c:v>
                </c:pt>
                <c:pt idx="20">
                  <c:v>14016</c:v>
                </c:pt>
                <c:pt idx="21">
                  <c:v>14143</c:v>
                </c:pt>
                <c:pt idx="22">
                  <c:v>14204</c:v>
                </c:pt>
                <c:pt idx="23">
                  <c:v>14159</c:v>
                </c:pt>
                <c:pt idx="24">
                  <c:v>14134</c:v>
                </c:pt>
                <c:pt idx="25">
                  <c:v>14176</c:v>
                </c:pt>
                <c:pt idx="26">
                  <c:v>14224</c:v>
                </c:pt>
                <c:pt idx="27">
                  <c:v>14266</c:v>
                </c:pt>
                <c:pt idx="28">
                  <c:v>14292</c:v>
                </c:pt>
                <c:pt idx="29">
                  <c:v>14307</c:v>
                </c:pt>
                <c:pt idx="30">
                  <c:v>14292</c:v>
                </c:pt>
                <c:pt idx="31">
                  <c:v>14122</c:v>
                </c:pt>
                <c:pt idx="32">
                  <c:v>14127</c:v>
                </c:pt>
                <c:pt idx="33">
                  <c:v>14164</c:v>
                </c:pt>
                <c:pt idx="34">
                  <c:v>14368</c:v>
                </c:pt>
                <c:pt idx="35">
                  <c:v>14308</c:v>
                </c:pt>
                <c:pt idx="36">
                  <c:v>14217</c:v>
                </c:pt>
                <c:pt idx="37">
                  <c:v>14220</c:v>
                </c:pt>
                <c:pt idx="38">
                  <c:v>14269</c:v>
                </c:pt>
                <c:pt idx="39">
                  <c:v>14231</c:v>
                </c:pt>
                <c:pt idx="40">
                  <c:v>14220</c:v>
                </c:pt>
                <c:pt idx="41">
                  <c:v>14144</c:v>
                </c:pt>
                <c:pt idx="42">
                  <c:v>14019</c:v>
                </c:pt>
                <c:pt idx="43">
                  <c:v>13929</c:v>
                </c:pt>
                <c:pt idx="44">
                  <c:v>13804</c:v>
                </c:pt>
                <c:pt idx="45">
                  <c:v>13670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D50-436B-A69A-5255B2E15961}"/>
            </c:ext>
          </c:extLst>
        </c:ser>
        <c:ser>
          <c:idx val="7"/>
          <c:order val="7"/>
          <c:tx>
            <c:strRef>
              <c:f>人口!$D$137</c:f>
              <c:strCache>
                <c:ptCount val="1"/>
                <c:pt idx="0">
                  <c:v>岩出山町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人口!$E$137:$BP$137</c:f>
              <c:numCache>
                <c:formatCode>0;"△ "0</c:formatCode>
                <c:ptCount val="64"/>
                <c:pt idx="0">
                  <c:v>20614</c:v>
                </c:pt>
                <c:pt idx="1">
                  <c:v>20446</c:v>
                </c:pt>
                <c:pt idx="2">
                  <c:v>19603</c:v>
                </c:pt>
                <c:pt idx="3">
                  <c:v>18830</c:v>
                </c:pt>
                <c:pt idx="4">
                  <c:v>18501</c:v>
                </c:pt>
                <c:pt idx="5">
                  <c:v>20334</c:v>
                </c:pt>
                <c:pt idx="6">
                  <c:v>19998</c:v>
                </c:pt>
                <c:pt idx="7">
                  <c:v>19785</c:v>
                </c:pt>
                <c:pt idx="8">
                  <c:v>19281</c:v>
                </c:pt>
                <c:pt idx="9" formatCode="General">
                  <c:v>18724</c:v>
                </c:pt>
                <c:pt idx="10">
                  <c:v>18423</c:v>
                </c:pt>
                <c:pt idx="11">
                  <c:v>18015</c:v>
                </c:pt>
                <c:pt idx="12">
                  <c:v>17707</c:v>
                </c:pt>
                <c:pt idx="13">
                  <c:v>17595</c:v>
                </c:pt>
                <c:pt idx="14">
                  <c:v>17335</c:v>
                </c:pt>
                <c:pt idx="15">
                  <c:v>17179</c:v>
                </c:pt>
                <c:pt idx="16">
                  <c:v>17081</c:v>
                </c:pt>
                <c:pt idx="17">
                  <c:v>17164</c:v>
                </c:pt>
                <c:pt idx="18">
                  <c:v>17098</c:v>
                </c:pt>
                <c:pt idx="19">
                  <c:v>17016</c:v>
                </c:pt>
                <c:pt idx="20">
                  <c:v>17017</c:v>
                </c:pt>
                <c:pt idx="21">
                  <c:v>16897</c:v>
                </c:pt>
                <c:pt idx="22">
                  <c:v>16790</c:v>
                </c:pt>
                <c:pt idx="23">
                  <c:v>16714</c:v>
                </c:pt>
                <c:pt idx="24">
                  <c:v>16674</c:v>
                </c:pt>
                <c:pt idx="25">
                  <c:v>16580</c:v>
                </c:pt>
                <c:pt idx="26">
                  <c:v>16453</c:v>
                </c:pt>
                <c:pt idx="27">
                  <c:v>16411</c:v>
                </c:pt>
                <c:pt idx="28">
                  <c:v>16378</c:v>
                </c:pt>
                <c:pt idx="29">
                  <c:v>16298</c:v>
                </c:pt>
                <c:pt idx="30">
                  <c:v>16092</c:v>
                </c:pt>
                <c:pt idx="31">
                  <c:v>15981</c:v>
                </c:pt>
                <c:pt idx="32">
                  <c:v>15817</c:v>
                </c:pt>
                <c:pt idx="33">
                  <c:v>15604</c:v>
                </c:pt>
                <c:pt idx="34">
                  <c:v>15555</c:v>
                </c:pt>
                <c:pt idx="35">
                  <c:v>15407</c:v>
                </c:pt>
                <c:pt idx="36">
                  <c:v>15189</c:v>
                </c:pt>
                <c:pt idx="37">
                  <c:v>15005</c:v>
                </c:pt>
                <c:pt idx="38">
                  <c:v>14900</c:v>
                </c:pt>
                <c:pt idx="39">
                  <c:v>14743</c:v>
                </c:pt>
                <c:pt idx="40">
                  <c:v>14581</c:v>
                </c:pt>
                <c:pt idx="41">
                  <c:v>14392</c:v>
                </c:pt>
                <c:pt idx="42">
                  <c:v>14228</c:v>
                </c:pt>
                <c:pt idx="43">
                  <c:v>14023</c:v>
                </c:pt>
                <c:pt idx="44">
                  <c:v>13861</c:v>
                </c:pt>
                <c:pt idx="45">
                  <c:v>13611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D50-436B-A69A-5255B2E15961}"/>
            </c:ext>
          </c:extLst>
        </c:ser>
        <c:ser>
          <c:idx val="8"/>
          <c:order val="8"/>
          <c:tx>
            <c:strRef>
              <c:f>人口!$D$138</c:f>
              <c:strCache>
                <c:ptCount val="1"/>
                <c:pt idx="0">
                  <c:v>鳴子町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人口!$E$138:$BP$138</c:f>
              <c:numCache>
                <c:formatCode>0;"△ "0</c:formatCode>
                <c:ptCount val="64"/>
                <c:pt idx="0">
                  <c:v>15341</c:v>
                </c:pt>
                <c:pt idx="1">
                  <c:v>15180</c:v>
                </c:pt>
                <c:pt idx="2">
                  <c:v>14880</c:v>
                </c:pt>
                <c:pt idx="3">
                  <c:v>14724</c:v>
                </c:pt>
                <c:pt idx="4">
                  <c:v>14521</c:v>
                </c:pt>
                <c:pt idx="5">
                  <c:v>15520</c:v>
                </c:pt>
                <c:pt idx="6">
                  <c:v>15250</c:v>
                </c:pt>
                <c:pt idx="7">
                  <c:v>15101</c:v>
                </c:pt>
                <c:pt idx="8">
                  <c:v>14935</c:v>
                </c:pt>
                <c:pt idx="9" formatCode="General">
                  <c:v>14007</c:v>
                </c:pt>
                <c:pt idx="10">
                  <c:v>13871</c:v>
                </c:pt>
                <c:pt idx="11">
                  <c:v>13750</c:v>
                </c:pt>
                <c:pt idx="12">
                  <c:v>13601</c:v>
                </c:pt>
                <c:pt idx="13">
                  <c:v>13494</c:v>
                </c:pt>
                <c:pt idx="14">
                  <c:v>13229</c:v>
                </c:pt>
                <c:pt idx="15">
                  <c:v>13021</c:v>
                </c:pt>
                <c:pt idx="16">
                  <c:v>12939</c:v>
                </c:pt>
                <c:pt idx="17">
                  <c:v>12806</c:v>
                </c:pt>
                <c:pt idx="18">
                  <c:v>12742</c:v>
                </c:pt>
                <c:pt idx="19">
                  <c:v>12681</c:v>
                </c:pt>
                <c:pt idx="20">
                  <c:v>12497</c:v>
                </c:pt>
                <c:pt idx="21">
                  <c:v>12302</c:v>
                </c:pt>
                <c:pt idx="22">
                  <c:v>12164</c:v>
                </c:pt>
                <c:pt idx="23">
                  <c:v>11962</c:v>
                </c:pt>
                <c:pt idx="24">
                  <c:v>11863</c:v>
                </c:pt>
                <c:pt idx="25">
                  <c:v>11748</c:v>
                </c:pt>
                <c:pt idx="26">
                  <c:v>11695</c:v>
                </c:pt>
                <c:pt idx="27">
                  <c:v>11562</c:v>
                </c:pt>
                <c:pt idx="28">
                  <c:v>11381</c:v>
                </c:pt>
                <c:pt idx="29">
                  <c:v>11182</c:v>
                </c:pt>
                <c:pt idx="30">
                  <c:v>11028</c:v>
                </c:pt>
                <c:pt idx="31">
                  <c:v>10885</c:v>
                </c:pt>
                <c:pt idx="32">
                  <c:v>10783</c:v>
                </c:pt>
                <c:pt idx="33">
                  <c:v>10665</c:v>
                </c:pt>
                <c:pt idx="34">
                  <c:v>10453</c:v>
                </c:pt>
                <c:pt idx="35">
                  <c:v>10294</c:v>
                </c:pt>
                <c:pt idx="36">
                  <c:v>10129</c:v>
                </c:pt>
                <c:pt idx="37">
                  <c:v>9905</c:v>
                </c:pt>
                <c:pt idx="38">
                  <c:v>9778</c:v>
                </c:pt>
                <c:pt idx="39">
                  <c:v>9597</c:v>
                </c:pt>
                <c:pt idx="40">
                  <c:v>9463</c:v>
                </c:pt>
                <c:pt idx="41">
                  <c:v>9324</c:v>
                </c:pt>
                <c:pt idx="42">
                  <c:v>9190</c:v>
                </c:pt>
                <c:pt idx="43">
                  <c:v>9043</c:v>
                </c:pt>
                <c:pt idx="44">
                  <c:v>8853</c:v>
                </c:pt>
                <c:pt idx="45">
                  <c:v>8704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D50-436B-A69A-5255B2E15961}"/>
            </c:ext>
          </c:extLst>
        </c:ser>
        <c:ser>
          <c:idx val="9"/>
          <c:order val="9"/>
          <c:tx>
            <c:strRef>
              <c:f>人口!$D$112</c:f>
              <c:strCache>
                <c:ptCount val="1"/>
                <c:pt idx="0">
                  <c:v>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人口!$E$112:$BP$112</c:f>
              <c:numCache>
                <c:formatCode>0;"△ "0</c:formatCode>
                <c:ptCount val="64"/>
                <c:pt idx="0">
                  <c:v>23645</c:v>
                </c:pt>
                <c:pt idx="1">
                  <c:v>23182</c:v>
                </c:pt>
                <c:pt idx="2">
                  <c:v>22688</c:v>
                </c:pt>
                <c:pt idx="3">
                  <c:v>22272</c:v>
                </c:pt>
                <c:pt idx="4">
                  <c:v>21803</c:v>
                </c:pt>
                <c:pt idx="5">
                  <c:v>23506</c:v>
                </c:pt>
                <c:pt idx="6">
                  <c:v>23024</c:v>
                </c:pt>
                <c:pt idx="7">
                  <c:v>22817</c:v>
                </c:pt>
                <c:pt idx="8">
                  <c:v>22580</c:v>
                </c:pt>
                <c:pt idx="9" formatCode="General">
                  <c:v>22434</c:v>
                </c:pt>
                <c:pt idx="10">
                  <c:v>22229</c:v>
                </c:pt>
                <c:pt idx="11">
                  <c:v>21921</c:v>
                </c:pt>
                <c:pt idx="12">
                  <c:v>20795</c:v>
                </c:pt>
                <c:pt idx="13" formatCode="General">
                  <c:v>20716</c:v>
                </c:pt>
                <c:pt idx="14" formatCode="General">
                  <c:v>20820</c:v>
                </c:pt>
                <c:pt idx="15">
                  <c:v>20946</c:v>
                </c:pt>
                <c:pt idx="16" formatCode="General">
                  <c:v>21074</c:v>
                </c:pt>
                <c:pt idx="17" formatCode="General">
                  <c:v>21100</c:v>
                </c:pt>
                <c:pt idx="18" formatCode="General">
                  <c:v>21308</c:v>
                </c:pt>
                <c:pt idx="19">
                  <c:v>21439</c:v>
                </c:pt>
                <c:pt idx="20">
                  <c:v>21524</c:v>
                </c:pt>
                <c:pt idx="21">
                  <c:v>21642</c:v>
                </c:pt>
                <c:pt idx="22">
                  <c:v>21629</c:v>
                </c:pt>
                <c:pt idx="23" formatCode="General">
                  <c:v>21599</c:v>
                </c:pt>
                <c:pt idx="24" formatCode="General">
                  <c:v>21600</c:v>
                </c:pt>
                <c:pt idx="25">
                  <c:v>21576</c:v>
                </c:pt>
                <c:pt idx="26" formatCode="General">
                  <c:v>21594</c:v>
                </c:pt>
                <c:pt idx="27" formatCode="General">
                  <c:v>21477</c:v>
                </c:pt>
                <c:pt idx="28">
                  <c:v>21357</c:v>
                </c:pt>
                <c:pt idx="29" formatCode="General">
                  <c:v>21262</c:v>
                </c:pt>
                <c:pt idx="30">
                  <c:v>21153</c:v>
                </c:pt>
                <c:pt idx="31">
                  <c:v>21065</c:v>
                </c:pt>
                <c:pt idx="32">
                  <c:v>20869</c:v>
                </c:pt>
                <c:pt idx="33">
                  <c:v>20725</c:v>
                </c:pt>
                <c:pt idx="34">
                  <c:v>20639</c:v>
                </c:pt>
                <c:pt idx="35">
                  <c:v>20550</c:v>
                </c:pt>
                <c:pt idx="36">
                  <c:v>20412</c:v>
                </c:pt>
                <c:pt idx="37">
                  <c:v>20148</c:v>
                </c:pt>
                <c:pt idx="38">
                  <c:v>19988</c:v>
                </c:pt>
                <c:pt idx="39">
                  <c:v>19819</c:v>
                </c:pt>
                <c:pt idx="40">
                  <c:v>19649</c:v>
                </c:pt>
                <c:pt idx="41">
                  <c:v>19582</c:v>
                </c:pt>
                <c:pt idx="42">
                  <c:v>19374</c:v>
                </c:pt>
                <c:pt idx="43">
                  <c:v>19218</c:v>
                </c:pt>
                <c:pt idx="44">
                  <c:v>18952</c:v>
                </c:pt>
                <c:pt idx="45">
                  <c:v>18774</c:v>
                </c:pt>
                <c:pt idx="46">
                  <c:v>18507</c:v>
                </c:pt>
                <c:pt idx="47">
                  <c:v>18247</c:v>
                </c:pt>
                <c:pt idx="48">
                  <c:v>18143</c:v>
                </c:pt>
                <c:pt idx="49">
                  <c:v>17892</c:v>
                </c:pt>
                <c:pt idx="50">
                  <c:v>17748</c:v>
                </c:pt>
                <c:pt idx="51">
                  <c:v>17690</c:v>
                </c:pt>
                <c:pt idx="52">
                  <c:v>17483</c:v>
                </c:pt>
                <c:pt idx="53">
                  <c:v>17335</c:v>
                </c:pt>
                <c:pt idx="54">
                  <c:v>17168</c:v>
                </c:pt>
                <c:pt idx="55">
                  <c:v>16934</c:v>
                </c:pt>
                <c:pt idx="56">
                  <c:v>16768</c:v>
                </c:pt>
                <c:pt idx="57">
                  <c:v>16592</c:v>
                </c:pt>
                <c:pt idx="58">
                  <c:v>16285</c:v>
                </c:pt>
                <c:pt idx="59">
                  <c:v>15910</c:v>
                </c:pt>
                <c:pt idx="60">
                  <c:v>15548</c:v>
                </c:pt>
                <c:pt idx="61">
                  <c:v>15182</c:v>
                </c:pt>
                <c:pt idx="62">
                  <c:v>14930</c:v>
                </c:pt>
                <c:pt idx="63">
                  <c:v>14628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D50-436B-A69A-5255B2E15961}"/>
            </c:ext>
          </c:extLst>
        </c:ser>
        <c:ser>
          <c:idx val="10"/>
          <c:order val="10"/>
          <c:tx>
            <c:strRef>
              <c:f>人口!$D$139</c:f>
              <c:strCache>
                <c:ptCount val="1"/>
                <c:pt idx="0">
                  <c:v>田尻町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人口!$E$139:$BP$139</c:f>
              <c:numCache>
                <c:formatCode>0;"△ "0</c:formatCode>
                <c:ptCount val="64"/>
                <c:pt idx="0">
                  <c:v>18255</c:v>
                </c:pt>
                <c:pt idx="1">
                  <c:v>17868</c:v>
                </c:pt>
                <c:pt idx="2">
                  <c:v>17393</c:v>
                </c:pt>
                <c:pt idx="3">
                  <c:v>16522</c:v>
                </c:pt>
                <c:pt idx="4">
                  <c:v>16149</c:v>
                </c:pt>
                <c:pt idx="5">
                  <c:v>17012</c:v>
                </c:pt>
                <c:pt idx="6">
                  <c:v>16843</c:v>
                </c:pt>
                <c:pt idx="7">
                  <c:v>16600</c:v>
                </c:pt>
                <c:pt idx="8">
                  <c:v>16497</c:v>
                </c:pt>
                <c:pt idx="9" formatCode="General">
                  <c:v>16157</c:v>
                </c:pt>
                <c:pt idx="10">
                  <c:v>15952</c:v>
                </c:pt>
                <c:pt idx="11">
                  <c:v>15737</c:v>
                </c:pt>
                <c:pt idx="12">
                  <c:v>15417</c:v>
                </c:pt>
                <c:pt idx="13">
                  <c:v>15333</c:v>
                </c:pt>
                <c:pt idx="14">
                  <c:v>15212</c:v>
                </c:pt>
                <c:pt idx="15">
                  <c:v>15061</c:v>
                </c:pt>
                <c:pt idx="16">
                  <c:v>15070</c:v>
                </c:pt>
                <c:pt idx="17">
                  <c:v>14991</c:v>
                </c:pt>
                <c:pt idx="18">
                  <c:v>14966</c:v>
                </c:pt>
                <c:pt idx="19">
                  <c:v>15063</c:v>
                </c:pt>
                <c:pt idx="20">
                  <c:v>15115</c:v>
                </c:pt>
                <c:pt idx="21">
                  <c:v>15176</c:v>
                </c:pt>
                <c:pt idx="22">
                  <c:v>15182</c:v>
                </c:pt>
                <c:pt idx="23">
                  <c:v>15143</c:v>
                </c:pt>
                <c:pt idx="24">
                  <c:v>15123</c:v>
                </c:pt>
                <c:pt idx="25">
                  <c:v>15071</c:v>
                </c:pt>
                <c:pt idx="26">
                  <c:v>15100</c:v>
                </c:pt>
                <c:pt idx="27">
                  <c:v>14997</c:v>
                </c:pt>
                <c:pt idx="28">
                  <c:v>14885</c:v>
                </c:pt>
                <c:pt idx="29">
                  <c:v>14841</c:v>
                </c:pt>
                <c:pt idx="30">
                  <c:v>14696</c:v>
                </c:pt>
                <c:pt idx="31">
                  <c:v>14598</c:v>
                </c:pt>
                <c:pt idx="32">
                  <c:v>14466</c:v>
                </c:pt>
                <c:pt idx="33">
                  <c:v>14330</c:v>
                </c:pt>
                <c:pt idx="34">
                  <c:v>14244</c:v>
                </c:pt>
                <c:pt idx="35">
                  <c:v>14129</c:v>
                </c:pt>
                <c:pt idx="36">
                  <c:v>14094</c:v>
                </c:pt>
                <c:pt idx="37">
                  <c:v>14098</c:v>
                </c:pt>
                <c:pt idx="38">
                  <c:v>13982</c:v>
                </c:pt>
                <c:pt idx="39">
                  <c:v>13815</c:v>
                </c:pt>
                <c:pt idx="40">
                  <c:v>13681</c:v>
                </c:pt>
                <c:pt idx="41">
                  <c:v>13611</c:v>
                </c:pt>
                <c:pt idx="42">
                  <c:v>13427</c:v>
                </c:pt>
                <c:pt idx="43">
                  <c:v>13323</c:v>
                </c:pt>
                <c:pt idx="44">
                  <c:v>13223</c:v>
                </c:pt>
                <c:pt idx="45">
                  <c:v>13153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D50-436B-A69A-5255B2E15961}"/>
            </c:ext>
          </c:extLst>
        </c:ser>
        <c:ser>
          <c:idx val="11"/>
          <c:order val="11"/>
          <c:tx>
            <c:strRef>
              <c:f>人口!$D$140</c:f>
              <c:strCache>
                <c:ptCount val="1"/>
                <c:pt idx="0">
                  <c:v>小牛田町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人口!$E$140:$BP$140</c:f>
              <c:numCache>
                <c:formatCode>0;"△ "0</c:formatCode>
                <c:ptCount val="64"/>
                <c:pt idx="0">
                  <c:v>19382</c:v>
                </c:pt>
                <c:pt idx="1">
                  <c:v>19251</c:v>
                </c:pt>
                <c:pt idx="2">
                  <c:v>18807</c:v>
                </c:pt>
                <c:pt idx="3">
                  <c:v>18786</c:v>
                </c:pt>
                <c:pt idx="4">
                  <c:v>19168</c:v>
                </c:pt>
                <c:pt idx="5">
                  <c:v>19624</c:v>
                </c:pt>
                <c:pt idx="6">
                  <c:v>19219</c:v>
                </c:pt>
                <c:pt idx="7">
                  <c:v>19158</c:v>
                </c:pt>
                <c:pt idx="8">
                  <c:v>18922</c:v>
                </c:pt>
                <c:pt idx="9" formatCode="General">
                  <c:v>18943</c:v>
                </c:pt>
                <c:pt idx="10">
                  <c:v>18842</c:v>
                </c:pt>
                <c:pt idx="11">
                  <c:v>18926</c:v>
                </c:pt>
                <c:pt idx="12">
                  <c:v>18913</c:v>
                </c:pt>
                <c:pt idx="13">
                  <c:v>19115</c:v>
                </c:pt>
                <c:pt idx="14">
                  <c:v>19318</c:v>
                </c:pt>
                <c:pt idx="15">
                  <c:v>19556</c:v>
                </c:pt>
                <c:pt idx="16">
                  <c:v>19935</c:v>
                </c:pt>
                <c:pt idx="17">
                  <c:v>20129</c:v>
                </c:pt>
                <c:pt idx="18">
                  <c:v>20194</c:v>
                </c:pt>
                <c:pt idx="19">
                  <c:v>20433</c:v>
                </c:pt>
                <c:pt idx="20">
                  <c:v>20662</c:v>
                </c:pt>
                <c:pt idx="21">
                  <c:v>20777</c:v>
                </c:pt>
                <c:pt idx="22">
                  <c:v>20982</c:v>
                </c:pt>
                <c:pt idx="23">
                  <c:v>21125</c:v>
                </c:pt>
                <c:pt idx="24">
                  <c:v>21131</c:v>
                </c:pt>
                <c:pt idx="25">
                  <c:v>21178</c:v>
                </c:pt>
                <c:pt idx="26">
                  <c:v>21034</c:v>
                </c:pt>
                <c:pt idx="27">
                  <c:v>21023</c:v>
                </c:pt>
                <c:pt idx="28">
                  <c:v>20964</c:v>
                </c:pt>
                <c:pt idx="29">
                  <c:v>20879</c:v>
                </c:pt>
                <c:pt idx="30">
                  <c:v>20749</c:v>
                </c:pt>
                <c:pt idx="31">
                  <c:v>20668</c:v>
                </c:pt>
                <c:pt idx="32">
                  <c:v>20702</c:v>
                </c:pt>
                <c:pt idx="33">
                  <c:v>20795</c:v>
                </c:pt>
                <c:pt idx="34">
                  <c:v>20795</c:v>
                </c:pt>
                <c:pt idx="35">
                  <c:v>20799</c:v>
                </c:pt>
                <c:pt idx="36">
                  <c:v>20802</c:v>
                </c:pt>
                <c:pt idx="37">
                  <c:v>20775</c:v>
                </c:pt>
                <c:pt idx="38">
                  <c:v>20743</c:v>
                </c:pt>
                <c:pt idx="39">
                  <c:v>20662</c:v>
                </c:pt>
                <c:pt idx="40">
                  <c:v>20544</c:v>
                </c:pt>
                <c:pt idx="41">
                  <c:v>20374</c:v>
                </c:pt>
                <c:pt idx="42">
                  <c:v>20277</c:v>
                </c:pt>
                <c:pt idx="43">
                  <c:v>20146</c:v>
                </c:pt>
                <c:pt idx="44">
                  <c:v>20055</c:v>
                </c:pt>
                <c:pt idx="45">
                  <c:v>19943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D50-436B-A69A-5255B2E15961}"/>
            </c:ext>
          </c:extLst>
        </c:ser>
        <c:ser>
          <c:idx val="12"/>
          <c:order val="12"/>
          <c:tx>
            <c:strRef>
              <c:f>人口!$D$141</c:f>
              <c:strCache>
                <c:ptCount val="1"/>
                <c:pt idx="0">
                  <c:v>南郷町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人口!$E$141:$BP$141</c:f>
              <c:numCache>
                <c:formatCode>0;"△ "0</c:formatCode>
                <c:ptCount val="64"/>
                <c:pt idx="0">
                  <c:v>9334</c:v>
                </c:pt>
                <c:pt idx="1">
                  <c:v>9192</c:v>
                </c:pt>
                <c:pt idx="2">
                  <c:v>8902</c:v>
                </c:pt>
                <c:pt idx="3">
                  <c:v>8422</c:v>
                </c:pt>
                <c:pt idx="4">
                  <c:v>8264</c:v>
                </c:pt>
                <c:pt idx="5">
                  <c:v>8569</c:v>
                </c:pt>
                <c:pt idx="6">
                  <c:v>8519</c:v>
                </c:pt>
                <c:pt idx="7">
                  <c:v>8495</c:v>
                </c:pt>
                <c:pt idx="8">
                  <c:v>8385</c:v>
                </c:pt>
                <c:pt idx="9" formatCode="General">
                  <c:v>8281</c:v>
                </c:pt>
                <c:pt idx="10">
                  <c:v>8213</c:v>
                </c:pt>
                <c:pt idx="11">
                  <c:v>8103</c:v>
                </c:pt>
                <c:pt idx="12">
                  <c:v>8006</c:v>
                </c:pt>
                <c:pt idx="13">
                  <c:v>7922</c:v>
                </c:pt>
                <c:pt idx="14">
                  <c:v>7940</c:v>
                </c:pt>
                <c:pt idx="15">
                  <c:v>7961</c:v>
                </c:pt>
                <c:pt idx="16">
                  <c:v>8008</c:v>
                </c:pt>
                <c:pt idx="17">
                  <c:v>8059</c:v>
                </c:pt>
                <c:pt idx="18">
                  <c:v>8028</c:v>
                </c:pt>
                <c:pt idx="19">
                  <c:v>7982</c:v>
                </c:pt>
                <c:pt idx="20">
                  <c:v>8045</c:v>
                </c:pt>
                <c:pt idx="21">
                  <c:v>8018</c:v>
                </c:pt>
                <c:pt idx="22">
                  <c:v>8065</c:v>
                </c:pt>
                <c:pt idx="23">
                  <c:v>8076</c:v>
                </c:pt>
                <c:pt idx="24">
                  <c:v>8046</c:v>
                </c:pt>
                <c:pt idx="25">
                  <c:v>8057</c:v>
                </c:pt>
                <c:pt idx="26">
                  <c:v>8046</c:v>
                </c:pt>
                <c:pt idx="27">
                  <c:v>7982</c:v>
                </c:pt>
                <c:pt idx="28">
                  <c:v>7939</c:v>
                </c:pt>
                <c:pt idx="29">
                  <c:v>7866</c:v>
                </c:pt>
                <c:pt idx="30">
                  <c:v>7798</c:v>
                </c:pt>
                <c:pt idx="31">
                  <c:v>7753</c:v>
                </c:pt>
                <c:pt idx="32">
                  <c:v>7696</c:v>
                </c:pt>
                <c:pt idx="33">
                  <c:v>7624</c:v>
                </c:pt>
                <c:pt idx="34">
                  <c:v>7580</c:v>
                </c:pt>
                <c:pt idx="35">
                  <c:v>7628</c:v>
                </c:pt>
                <c:pt idx="36">
                  <c:v>7568</c:v>
                </c:pt>
                <c:pt idx="37">
                  <c:v>7515</c:v>
                </c:pt>
                <c:pt idx="38">
                  <c:v>7406</c:v>
                </c:pt>
                <c:pt idx="39">
                  <c:v>7288</c:v>
                </c:pt>
                <c:pt idx="40">
                  <c:v>7283</c:v>
                </c:pt>
                <c:pt idx="41">
                  <c:v>7155</c:v>
                </c:pt>
                <c:pt idx="42">
                  <c:v>7097</c:v>
                </c:pt>
                <c:pt idx="43">
                  <c:v>7082</c:v>
                </c:pt>
                <c:pt idx="44">
                  <c:v>7002</c:v>
                </c:pt>
                <c:pt idx="45">
                  <c:v>6877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D50-436B-A69A-5255B2E15961}"/>
            </c:ext>
          </c:extLst>
        </c:ser>
        <c:ser>
          <c:idx val="13"/>
          <c:order val="13"/>
          <c:tx>
            <c:strRef>
              <c:f>人口!$D$142</c:f>
              <c:strCache>
                <c:ptCount val="1"/>
                <c:pt idx="0">
                  <c:v>築館町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人口!$E$142:$BP$142</c:f>
              <c:numCache>
                <c:formatCode>0;"△ "0</c:formatCode>
                <c:ptCount val="64"/>
                <c:pt idx="0">
                  <c:v>19049</c:v>
                </c:pt>
                <c:pt idx="1">
                  <c:v>18949</c:v>
                </c:pt>
                <c:pt idx="2">
                  <c:v>17840</c:v>
                </c:pt>
                <c:pt idx="3">
                  <c:v>17882</c:v>
                </c:pt>
                <c:pt idx="4">
                  <c:v>18757</c:v>
                </c:pt>
                <c:pt idx="5">
                  <c:v>18620</c:v>
                </c:pt>
                <c:pt idx="6">
                  <c:v>18535</c:v>
                </c:pt>
                <c:pt idx="7">
                  <c:v>18455</c:v>
                </c:pt>
                <c:pt idx="8">
                  <c:v>17664</c:v>
                </c:pt>
                <c:pt idx="9" formatCode="General">
                  <c:v>17494</c:v>
                </c:pt>
                <c:pt idx="10">
                  <c:v>17461</c:v>
                </c:pt>
                <c:pt idx="11">
                  <c:v>17281</c:v>
                </c:pt>
                <c:pt idx="12">
                  <c:v>17237</c:v>
                </c:pt>
                <c:pt idx="13">
                  <c:v>17295</c:v>
                </c:pt>
                <c:pt idx="14">
                  <c:v>17175</c:v>
                </c:pt>
                <c:pt idx="15">
                  <c:v>17120</c:v>
                </c:pt>
                <c:pt idx="16">
                  <c:v>17196</c:v>
                </c:pt>
                <c:pt idx="17">
                  <c:v>17343</c:v>
                </c:pt>
                <c:pt idx="18">
                  <c:v>17386</c:v>
                </c:pt>
                <c:pt idx="19">
                  <c:v>17387</c:v>
                </c:pt>
                <c:pt idx="20">
                  <c:v>17314</c:v>
                </c:pt>
                <c:pt idx="21">
                  <c:v>17388</c:v>
                </c:pt>
                <c:pt idx="22">
                  <c:v>17420</c:v>
                </c:pt>
                <c:pt idx="23">
                  <c:v>17393</c:v>
                </c:pt>
                <c:pt idx="24">
                  <c:v>17270</c:v>
                </c:pt>
                <c:pt idx="25">
                  <c:v>17309</c:v>
                </c:pt>
                <c:pt idx="26">
                  <c:v>17305</c:v>
                </c:pt>
                <c:pt idx="27">
                  <c:v>17229</c:v>
                </c:pt>
                <c:pt idx="28">
                  <c:v>17225</c:v>
                </c:pt>
                <c:pt idx="29">
                  <c:v>17155</c:v>
                </c:pt>
                <c:pt idx="30">
                  <c:v>16971</c:v>
                </c:pt>
                <c:pt idx="31">
                  <c:v>16942</c:v>
                </c:pt>
                <c:pt idx="32">
                  <c:v>16863</c:v>
                </c:pt>
                <c:pt idx="33">
                  <c:v>16735</c:v>
                </c:pt>
                <c:pt idx="34">
                  <c:v>16563</c:v>
                </c:pt>
                <c:pt idx="35">
                  <c:v>16461</c:v>
                </c:pt>
                <c:pt idx="36">
                  <c:v>16409</c:v>
                </c:pt>
                <c:pt idx="37">
                  <c:v>16297</c:v>
                </c:pt>
                <c:pt idx="38">
                  <c:v>16130</c:v>
                </c:pt>
                <c:pt idx="39">
                  <c:v>15989</c:v>
                </c:pt>
                <c:pt idx="40">
                  <c:v>15964</c:v>
                </c:pt>
                <c:pt idx="41">
                  <c:v>15874</c:v>
                </c:pt>
                <c:pt idx="42">
                  <c:v>15723</c:v>
                </c:pt>
                <c:pt idx="43">
                  <c:v>15585</c:v>
                </c:pt>
                <c:pt idx="44">
                  <c:v>15424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D50-436B-A69A-5255B2E15961}"/>
            </c:ext>
          </c:extLst>
        </c:ser>
        <c:ser>
          <c:idx val="14"/>
          <c:order val="14"/>
          <c:tx>
            <c:strRef>
              <c:f>人口!$D$143</c:f>
              <c:strCache>
                <c:ptCount val="1"/>
                <c:pt idx="0">
                  <c:v>若柳町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人口!$E$143:$BP$143</c:f>
              <c:numCache>
                <c:formatCode>0;"△ "0</c:formatCode>
                <c:ptCount val="64"/>
                <c:pt idx="0">
                  <c:v>20811</c:v>
                </c:pt>
                <c:pt idx="1">
                  <c:v>20553</c:v>
                </c:pt>
                <c:pt idx="2">
                  <c:v>20181</c:v>
                </c:pt>
                <c:pt idx="3">
                  <c:v>19856</c:v>
                </c:pt>
                <c:pt idx="4">
                  <c:v>19587</c:v>
                </c:pt>
                <c:pt idx="5">
                  <c:v>19791</c:v>
                </c:pt>
                <c:pt idx="6">
                  <c:v>19667</c:v>
                </c:pt>
                <c:pt idx="7">
                  <c:v>19492</c:v>
                </c:pt>
                <c:pt idx="8">
                  <c:v>19186</c:v>
                </c:pt>
                <c:pt idx="9" formatCode="General">
                  <c:v>18859</c:v>
                </c:pt>
                <c:pt idx="10">
                  <c:v>18445</c:v>
                </c:pt>
                <c:pt idx="11">
                  <c:v>18178</c:v>
                </c:pt>
                <c:pt idx="12">
                  <c:v>17858</c:v>
                </c:pt>
                <c:pt idx="13">
                  <c:v>17559</c:v>
                </c:pt>
                <c:pt idx="14">
                  <c:v>17414</c:v>
                </c:pt>
                <c:pt idx="15">
                  <c:v>17344</c:v>
                </c:pt>
                <c:pt idx="16">
                  <c:v>17302</c:v>
                </c:pt>
                <c:pt idx="17">
                  <c:v>16730</c:v>
                </c:pt>
                <c:pt idx="18">
                  <c:v>16892</c:v>
                </c:pt>
                <c:pt idx="19">
                  <c:v>16781</c:v>
                </c:pt>
                <c:pt idx="20">
                  <c:v>16617</c:v>
                </c:pt>
                <c:pt idx="21">
                  <c:v>16550</c:v>
                </c:pt>
                <c:pt idx="22">
                  <c:v>16462</c:v>
                </c:pt>
                <c:pt idx="23">
                  <c:v>16527</c:v>
                </c:pt>
                <c:pt idx="24">
                  <c:v>16493</c:v>
                </c:pt>
                <c:pt idx="25">
                  <c:v>16362</c:v>
                </c:pt>
                <c:pt idx="26">
                  <c:v>16331</c:v>
                </c:pt>
                <c:pt idx="27">
                  <c:v>16278</c:v>
                </c:pt>
                <c:pt idx="28">
                  <c:v>16229</c:v>
                </c:pt>
                <c:pt idx="29">
                  <c:v>16077</c:v>
                </c:pt>
                <c:pt idx="30">
                  <c:v>15973</c:v>
                </c:pt>
                <c:pt idx="31">
                  <c:v>15878</c:v>
                </c:pt>
                <c:pt idx="32">
                  <c:v>15756</c:v>
                </c:pt>
                <c:pt idx="33">
                  <c:v>15649</c:v>
                </c:pt>
                <c:pt idx="34">
                  <c:v>15553</c:v>
                </c:pt>
                <c:pt idx="35">
                  <c:v>15437</c:v>
                </c:pt>
                <c:pt idx="36">
                  <c:v>15381</c:v>
                </c:pt>
                <c:pt idx="37">
                  <c:v>15246</c:v>
                </c:pt>
                <c:pt idx="38">
                  <c:v>15139</c:v>
                </c:pt>
                <c:pt idx="39">
                  <c:v>15043</c:v>
                </c:pt>
                <c:pt idx="40">
                  <c:v>14909</c:v>
                </c:pt>
                <c:pt idx="41">
                  <c:v>14733</c:v>
                </c:pt>
                <c:pt idx="42">
                  <c:v>14634</c:v>
                </c:pt>
                <c:pt idx="43">
                  <c:v>14522</c:v>
                </c:pt>
                <c:pt idx="44">
                  <c:v>14327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D50-436B-A69A-5255B2E15961}"/>
            </c:ext>
          </c:extLst>
        </c:ser>
        <c:ser>
          <c:idx val="15"/>
          <c:order val="15"/>
          <c:tx>
            <c:strRef>
              <c:f>人口!$D$144</c:f>
              <c:strCache>
                <c:ptCount val="1"/>
                <c:pt idx="0">
                  <c:v>栗駒町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人口!$E$144:$BP$144</c:f>
              <c:numCache>
                <c:formatCode>0;"△ "0</c:formatCode>
                <c:ptCount val="64"/>
                <c:pt idx="0">
                  <c:v>22235</c:v>
                </c:pt>
                <c:pt idx="1">
                  <c:v>21800</c:v>
                </c:pt>
                <c:pt idx="2">
                  <c:v>21140</c:v>
                </c:pt>
                <c:pt idx="3">
                  <c:v>20662</c:v>
                </c:pt>
                <c:pt idx="4">
                  <c:v>20158</c:v>
                </c:pt>
                <c:pt idx="5">
                  <c:v>21136</c:v>
                </c:pt>
                <c:pt idx="6">
                  <c:v>20702</c:v>
                </c:pt>
                <c:pt idx="7">
                  <c:v>20412</c:v>
                </c:pt>
                <c:pt idx="8">
                  <c:v>20132</c:v>
                </c:pt>
                <c:pt idx="9" formatCode="General">
                  <c:v>19339</c:v>
                </c:pt>
                <c:pt idx="10">
                  <c:v>18570</c:v>
                </c:pt>
                <c:pt idx="11">
                  <c:v>18326</c:v>
                </c:pt>
                <c:pt idx="12">
                  <c:v>18129</c:v>
                </c:pt>
                <c:pt idx="13">
                  <c:v>17959</c:v>
                </c:pt>
                <c:pt idx="14">
                  <c:v>17757</c:v>
                </c:pt>
                <c:pt idx="15">
                  <c:v>17611</c:v>
                </c:pt>
                <c:pt idx="16">
                  <c:v>17526</c:v>
                </c:pt>
                <c:pt idx="17">
                  <c:v>17384</c:v>
                </c:pt>
                <c:pt idx="18">
                  <c:v>17353</c:v>
                </c:pt>
                <c:pt idx="19">
                  <c:v>16952</c:v>
                </c:pt>
                <c:pt idx="20">
                  <c:v>16911</c:v>
                </c:pt>
                <c:pt idx="21">
                  <c:v>16882</c:v>
                </c:pt>
                <c:pt idx="22">
                  <c:v>16782</c:v>
                </c:pt>
                <c:pt idx="23">
                  <c:v>16683</c:v>
                </c:pt>
                <c:pt idx="24">
                  <c:v>16619</c:v>
                </c:pt>
                <c:pt idx="25">
                  <c:v>16548</c:v>
                </c:pt>
                <c:pt idx="26">
                  <c:v>16446</c:v>
                </c:pt>
                <c:pt idx="27">
                  <c:v>16324</c:v>
                </c:pt>
                <c:pt idx="28">
                  <c:v>16249</c:v>
                </c:pt>
                <c:pt idx="29">
                  <c:v>16143</c:v>
                </c:pt>
                <c:pt idx="30">
                  <c:v>16029</c:v>
                </c:pt>
                <c:pt idx="31">
                  <c:v>15857</c:v>
                </c:pt>
                <c:pt idx="32">
                  <c:v>15766</c:v>
                </c:pt>
                <c:pt idx="33">
                  <c:v>15635</c:v>
                </c:pt>
                <c:pt idx="34">
                  <c:v>15479</c:v>
                </c:pt>
                <c:pt idx="35">
                  <c:v>15313</c:v>
                </c:pt>
                <c:pt idx="36">
                  <c:v>15186</c:v>
                </c:pt>
                <c:pt idx="37">
                  <c:v>14995</c:v>
                </c:pt>
                <c:pt idx="38">
                  <c:v>14849</c:v>
                </c:pt>
                <c:pt idx="39">
                  <c:v>14747</c:v>
                </c:pt>
                <c:pt idx="40">
                  <c:v>14483</c:v>
                </c:pt>
                <c:pt idx="41">
                  <c:v>14282</c:v>
                </c:pt>
                <c:pt idx="42">
                  <c:v>14118</c:v>
                </c:pt>
                <c:pt idx="43">
                  <c:v>13945</c:v>
                </c:pt>
                <c:pt idx="44">
                  <c:v>13777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D50-436B-A69A-5255B2E15961}"/>
            </c:ext>
          </c:extLst>
        </c:ser>
        <c:ser>
          <c:idx val="16"/>
          <c:order val="16"/>
          <c:tx>
            <c:strRef>
              <c:f>人口!$D$145</c:f>
              <c:strCache>
                <c:ptCount val="1"/>
                <c:pt idx="0">
                  <c:v>高清水町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人口!$E$145:$BP$145</c:f>
              <c:numCache>
                <c:formatCode>0;"△ "0</c:formatCode>
                <c:ptCount val="64"/>
                <c:pt idx="0">
                  <c:v>5475</c:v>
                </c:pt>
                <c:pt idx="1">
                  <c:v>5327</c:v>
                </c:pt>
                <c:pt idx="2">
                  <c:v>5241</c:v>
                </c:pt>
                <c:pt idx="3">
                  <c:v>5134</c:v>
                </c:pt>
                <c:pt idx="4">
                  <c:v>5003</c:v>
                </c:pt>
                <c:pt idx="5">
                  <c:v>5288</c:v>
                </c:pt>
                <c:pt idx="6">
                  <c:v>5150</c:v>
                </c:pt>
                <c:pt idx="7">
                  <c:v>5082</c:v>
                </c:pt>
                <c:pt idx="8">
                  <c:v>5030</c:v>
                </c:pt>
                <c:pt idx="9" formatCode="General">
                  <c:v>5014</c:v>
                </c:pt>
                <c:pt idx="10">
                  <c:v>4952</c:v>
                </c:pt>
                <c:pt idx="11">
                  <c:v>4951</c:v>
                </c:pt>
                <c:pt idx="12">
                  <c:v>4989</c:v>
                </c:pt>
                <c:pt idx="13">
                  <c:v>5000</c:v>
                </c:pt>
                <c:pt idx="14">
                  <c:v>5038</c:v>
                </c:pt>
                <c:pt idx="15">
                  <c:v>5092</c:v>
                </c:pt>
                <c:pt idx="16">
                  <c:v>5131</c:v>
                </c:pt>
                <c:pt idx="17">
                  <c:v>5142</c:v>
                </c:pt>
                <c:pt idx="18">
                  <c:v>5145</c:v>
                </c:pt>
                <c:pt idx="19">
                  <c:v>5168</c:v>
                </c:pt>
                <c:pt idx="20">
                  <c:v>5111</c:v>
                </c:pt>
                <c:pt idx="21">
                  <c:v>5114</c:v>
                </c:pt>
                <c:pt idx="22">
                  <c:v>5146</c:v>
                </c:pt>
                <c:pt idx="23">
                  <c:v>5155</c:v>
                </c:pt>
                <c:pt idx="24">
                  <c:v>5164</c:v>
                </c:pt>
                <c:pt idx="25">
                  <c:v>5170</c:v>
                </c:pt>
                <c:pt idx="26">
                  <c:v>5152</c:v>
                </c:pt>
                <c:pt idx="27">
                  <c:v>5095</c:v>
                </c:pt>
                <c:pt idx="28">
                  <c:v>5076</c:v>
                </c:pt>
                <c:pt idx="29">
                  <c:v>5007</c:v>
                </c:pt>
                <c:pt idx="30">
                  <c:v>4947</c:v>
                </c:pt>
                <c:pt idx="31">
                  <c:v>4903</c:v>
                </c:pt>
                <c:pt idx="32">
                  <c:v>4900</c:v>
                </c:pt>
                <c:pt idx="33">
                  <c:v>4880</c:v>
                </c:pt>
                <c:pt idx="34">
                  <c:v>4898</c:v>
                </c:pt>
                <c:pt idx="35">
                  <c:v>4831</c:v>
                </c:pt>
                <c:pt idx="36">
                  <c:v>4785</c:v>
                </c:pt>
                <c:pt idx="37">
                  <c:v>4751</c:v>
                </c:pt>
                <c:pt idx="38">
                  <c:v>4677</c:v>
                </c:pt>
                <c:pt idx="39">
                  <c:v>4648</c:v>
                </c:pt>
                <c:pt idx="40">
                  <c:v>4627</c:v>
                </c:pt>
                <c:pt idx="41">
                  <c:v>4606</c:v>
                </c:pt>
                <c:pt idx="42">
                  <c:v>4525</c:v>
                </c:pt>
                <c:pt idx="43">
                  <c:v>4505</c:v>
                </c:pt>
                <c:pt idx="44">
                  <c:v>4417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D50-436B-A69A-5255B2E15961}"/>
            </c:ext>
          </c:extLst>
        </c:ser>
        <c:ser>
          <c:idx val="17"/>
          <c:order val="17"/>
          <c:tx>
            <c:strRef>
              <c:f>人口!$D$146</c:f>
              <c:strCache>
                <c:ptCount val="1"/>
                <c:pt idx="0">
                  <c:v>一迫町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人口!$E$146:$BP$146</c:f>
              <c:numCache>
                <c:formatCode>0;"△ "0</c:formatCode>
                <c:ptCount val="64"/>
                <c:pt idx="0">
                  <c:v>15530</c:v>
                </c:pt>
                <c:pt idx="1">
                  <c:v>15349</c:v>
                </c:pt>
                <c:pt idx="2">
                  <c:v>15080</c:v>
                </c:pt>
                <c:pt idx="3">
                  <c:v>14283</c:v>
                </c:pt>
                <c:pt idx="4">
                  <c:v>13937</c:v>
                </c:pt>
                <c:pt idx="5">
                  <c:v>14430</c:v>
                </c:pt>
                <c:pt idx="6">
                  <c:v>14168</c:v>
                </c:pt>
                <c:pt idx="7">
                  <c:v>13919</c:v>
                </c:pt>
                <c:pt idx="8">
                  <c:v>13341</c:v>
                </c:pt>
                <c:pt idx="9" formatCode="General">
                  <c:v>12897</c:v>
                </c:pt>
                <c:pt idx="10">
                  <c:v>12730</c:v>
                </c:pt>
                <c:pt idx="11">
                  <c:v>12190</c:v>
                </c:pt>
                <c:pt idx="12">
                  <c:v>11981</c:v>
                </c:pt>
                <c:pt idx="13">
                  <c:v>11856</c:v>
                </c:pt>
                <c:pt idx="14">
                  <c:v>11707</c:v>
                </c:pt>
                <c:pt idx="15">
                  <c:v>11591</c:v>
                </c:pt>
                <c:pt idx="16">
                  <c:v>11552</c:v>
                </c:pt>
                <c:pt idx="17">
                  <c:v>11434</c:v>
                </c:pt>
                <c:pt idx="18">
                  <c:v>11374</c:v>
                </c:pt>
                <c:pt idx="19">
                  <c:v>11341</c:v>
                </c:pt>
                <c:pt idx="20">
                  <c:v>11286</c:v>
                </c:pt>
                <c:pt idx="21">
                  <c:v>11235</c:v>
                </c:pt>
                <c:pt idx="22">
                  <c:v>11216</c:v>
                </c:pt>
                <c:pt idx="23">
                  <c:v>11164</c:v>
                </c:pt>
                <c:pt idx="24">
                  <c:v>11161</c:v>
                </c:pt>
                <c:pt idx="25">
                  <c:v>11165</c:v>
                </c:pt>
                <c:pt idx="26">
                  <c:v>11067</c:v>
                </c:pt>
                <c:pt idx="27">
                  <c:v>10999</c:v>
                </c:pt>
                <c:pt idx="28">
                  <c:v>10904</c:v>
                </c:pt>
                <c:pt idx="29">
                  <c:v>10852</c:v>
                </c:pt>
                <c:pt idx="30">
                  <c:v>10786</c:v>
                </c:pt>
                <c:pt idx="31">
                  <c:v>10671</c:v>
                </c:pt>
                <c:pt idx="32">
                  <c:v>10516</c:v>
                </c:pt>
                <c:pt idx="33">
                  <c:v>10428</c:v>
                </c:pt>
                <c:pt idx="34">
                  <c:v>10278</c:v>
                </c:pt>
                <c:pt idx="35">
                  <c:v>10166</c:v>
                </c:pt>
                <c:pt idx="36">
                  <c:v>10075</c:v>
                </c:pt>
                <c:pt idx="37">
                  <c:v>9967</c:v>
                </c:pt>
                <c:pt idx="38">
                  <c:v>9945</c:v>
                </c:pt>
                <c:pt idx="39">
                  <c:v>9899</c:v>
                </c:pt>
                <c:pt idx="40">
                  <c:v>9779</c:v>
                </c:pt>
                <c:pt idx="41">
                  <c:v>9640</c:v>
                </c:pt>
                <c:pt idx="42">
                  <c:v>9479</c:v>
                </c:pt>
                <c:pt idx="43">
                  <c:v>9438</c:v>
                </c:pt>
                <c:pt idx="44">
                  <c:v>9297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D50-436B-A69A-5255B2E15961}"/>
            </c:ext>
          </c:extLst>
        </c:ser>
        <c:ser>
          <c:idx val="18"/>
          <c:order val="18"/>
          <c:tx>
            <c:strRef>
              <c:f>人口!$D$147</c:f>
              <c:strCache>
                <c:ptCount val="1"/>
                <c:pt idx="0">
                  <c:v>瀬峰町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人口!$E$147:$BP$147</c:f>
              <c:numCache>
                <c:formatCode>0;"△ "0</c:formatCode>
                <c:ptCount val="64"/>
                <c:pt idx="0">
                  <c:v>7599</c:v>
                </c:pt>
                <c:pt idx="1">
                  <c:v>7512</c:v>
                </c:pt>
                <c:pt idx="2">
                  <c:v>6925</c:v>
                </c:pt>
                <c:pt idx="3">
                  <c:v>6843</c:v>
                </c:pt>
                <c:pt idx="4">
                  <c:v>6707</c:v>
                </c:pt>
                <c:pt idx="5">
                  <c:v>6879</c:v>
                </c:pt>
                <c:pt idx="6">
                  <c:v>6783</c:v>
                </c:pt>
                <c:pt idx="7">
                  <c:v>6736</c:v>
                </c:pt>
                <c:pt idx="8">
                  <c:v>6638</c:v>
                </c:pt>
                <c:pt idx="9" formatCode="General">
                  <c:v>6509</c:v>
                </c:pt>
                <c:pt idx="10">
                  <c:v>6328</c:v>
                </c:pt>
                <c:pt idx="11">
                  <c:v>6219</c:v>
                </c:pt>
                <c:pt idx="12">
                  <c:v>6086</c:v>
                </c:pt>
                <c:pt idx="13">
                  <c:v>6005</c:v>
                </c:pt>
                <c:pt idx="14">
                  <c:v>6089</c:v>
                </c:pt>
                <c:pt idx="15">
                  <c:v>6052</c:v>
                </c:pt>
                <c:pt idx="16">
                  <c:v>6039</c:v>
                </c:pt>
                <c:pt idx="17">
                  <c:v>6083</c:v>
                </c:pt>
                <c:pt idx="18">
                  <c:v>6234</c:v>
                </c:pt>
                <c:pt idx="19">
                  <c:v>6285</c:v>
                </c:pt>
                <c:pt idx="20">
                  <c:v>6252</c:v>
                </c:pt>
                <c:pt idx="21">
                  <c:v>6287</c:v>
                </c:pt>
                <c:pt idx="22">
                  <c:v>6282</c:v>
                </c:pt>
                <c:pt idx="23">
                  <c:v>6271</c:v>
                </c:pt>
                <c:pt idx="24">
                  <c:v>6288</c:v>
                </c:pt>
                <c:pt idx="25">
                  <c:v>6290</c:v>
                </c:pt>
                <c:pt idx="26">
                  <c:v>6266</c:v>
                </c:pt>
                <c:pt idx="27">
                  <c:v>6268</c:v>
                </c:pt>
                <c:pt idx="28">
                  <c:v>6199</c:v>
                </c:pt>
                <c:pt idx="29">
                  <c:v>6168</c:v>
                </c:pt>
                <c:pt idx="30">
                  <c:v>6116</c:v>
                </c:pt>
                <c:pt idx="31">
                  <c:v>6108</c:v>
                </c:pt>
                <c:pt idx="32">
                  <c:v>6020</c:v>
                </c:pt>
                <c:pt idx="33">
                  <c:v>5972</c:v>
                </c:pt>
                <c:pt idx="34">
                  <c:v>5903</c:v>
                </c:pt>
                <c:pt idx="35">
                  <c:v>5824</c:v>
                </c:pt>
                <c:pt idx="36">
                  <c:v>5761</c:v>
                </c:pt>
                <c:pt idx="37">
                  <c:v>5724</c:v>
                </c:pt>
                <c:pt idx="38">
                  <c:v>5710</c:v>
                </c:pt>
                <c:pt idx="39">
                  <c:v>5664</c:v>
                </c:pt>
                <c:pt idx="40">
                  <c:v>5627</c:v>
                </c:pt>
                <c:pt idx="41">
                  <c:v>5585</c:v>
                </c:pt>
                <c:pt idx="42">
                  <c:v>5558</c:v>
                </c:pt>
                <c:pt idx="43">
                  <c:v>5494</c:v>
                </c:pt>
                <c:pt idx="44">
                  <c:v>5467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D50-436B-A69A-5255B2E15961}"/>
            </c:ext>
          </c:extLst>
        </c:ser>
        <c:ser>
          <c:idx val="19"/>
          <c:order val="19"/>
          <c:tx>
            <c:strRef>
              <c:f>人口!$D$148</c:f>
              <c:strCache>
                <c:ptCount val="1"/>
                <c:pt idx="0">
                  <c:v>鴬沢町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人口!$E$148:$BP$148</c:f>
              <c:numCache>
                <c:formatCode>0;"△ "0</c:formatCode>
                <c:ptCount val="64"/>
                <c:pt idx="0">
                  <c:v>12657</c:v>
                </c:pt>
                <c:pt idx="1">
                  <c:v>12468</c:v>
                </c:pt>
                <c:pt idx="2">
                  <c:v>11826</c:v>
                </c:pt>
                <c:pt idx="3">
                  <c:v>10955</c:v>
                </c:pt>
                <c:pt idx="4">
                  <c:v>10464</c:v>
                </c:pt>
                <c:pt idx="5">
                  <c:v>10861</c:v>
                </c:pt>
                <c:pt idx="6">
                  <c:v>10537</c:v>
                </c:pt>
                <c:pt idx="7">
                  <c:v>10199</c:v>
                </c:pt>
                <c:pt idx="8">
                  <c:v>9565</c:v>
                </c:pt>
                <c:pt idx="9" formatCode="General">
                  <c:v>8982</c:v>
                </c:pt>
                <c:pt idx="10">
                  <c:v>8548</c:v>
                </c:pt>
                <c:pt idx="11">
                  <c:v>8183</c:v>
                </c:pt>
                <c:pt idx="12">
                  <c:v>7300</c:v>
                </c:pt>
                <c:pt idx="13">
                  <c:v>6684</c:v>
                </c:pt>
                <c:pt idx="14">
                  <c:v>6441</c:v>
                </c:pt>
                <c:pt idx="15">
                  <c:v>6158</c:v>
                </c:pt>
                <c:pt idx="16">
                  <c:v>5956</c:v>
                </c:pt>
                <c:pt idx="17">
                  <c:v>5705</c:v>
                </c:pt>
                <c:pt idx="18">
                  <c:v>5329</c:v>
                </c:pt>
                <c:pt idx="19">
                  <c:v>5116</c:v>
                </c:pt>
                <c:pt idx="20">
                  <c:v>5052</c:v>
                </c:pt>
                <c:pt idx="21">
                  <c:v>4893</c:v>
                </c:pt>
                <c:pt idx="22">
                  <c:v>4738</c:v>
                </c:pt>
                <c:pt idx="23">
                  <c:v>4552</c:v>
                </c:pt>
                <c:pt idx="24">
                  <c:v>4432</c:v>
                </c:pt>
                <c:pt idx="25">
                  <c:v>4336</c:v>
                </c:pt>
                <c:pt idx="26">
                  <c:v>4216</c:v>
                </c:pt>
                <c:pt idx="27">
                  <c:v>3893</c:v>
                </c:pt>
                <c:pt idx="28">
                  <c:v>3795</c:v>
                </c:pt>
                <c:pt idx="29">
                  <c:v>3734</c:v>
                </c:pt>
                <c:pt idx="30">
                  <c:v>3697</c:v>
                </c:pt>
                <c:pt idx="31">
                  <c:v>3720</c:v>
                </c:pt>
                <c:pt idx="32">
                  <c:v>3675</c:v>
                </c:pt>
                <c:pt idx="33">
                  <c:v>3608</c:v>
                </c:pt>
                <c:pt idx="34">
                  <c:v>3556</c:v>
                </c:pt>
                <c:pt idx="35">
                  <c:v>3497</c:v>
                </c:pt>
                <c:pt idx="36">
                  <c:v>3430</c:v>
                </c:pt>
                <c:pt idx="37">
                  <c:v>3400</c:v>
                </c:pt>
                <c:pt idx="38">
                  <c:v>3327</c:v>
                </c:pt>
                <c:pt idx="39">
                  <c:v>3298</c:v>
                </c:pt>
                <c:pt idx="40">
                  <c:v>3281</c:v>
                </c:pt>
                <c:pt idx="41">
                  <c:v>3235</c:v>
                </c:pt>
                <c:pt idx="42">
                  <c:v>3202</c:v>
                </c:pt>
                <c:pt idx="43">
                  <c:v>3193</c:v>
                </c:pt>
                <c:pt idx="44">
                  <c:v>3140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D50-436B-A69A-5255B2E15961}"/>
            </c:ext>
          </c:extLst>
        </c:ser>
        <c:ser>
          <c:idx val="20"/>
          <c:order val="20"/>
          <c:tx>
            <c:strRef>
              <c:f>人口!$D$149</c:f>
              <c:strCache>
                <c:ptCount val="1"/>
                <c:pt idx="0">
                  <c:v>金成町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人口!$E$149:$BP$149</c:f>
              <c:numCache>
                <c:formatCode>0;"△ "0</c:formatCode>
                <c:ptCount val="64"/>
                <c:pt idx="0">
                  <c:v>12283</c:v>
                </c:pt>
                <c:pt idx="1">
                  <c:v>12068</c:v>
                </c:pt>
                <c:pt idx="2">
                  <c:v>11849</c:v>
                </c:pt>
                <c:pt idx="3">
                  <c:v>11567</c:v>
                </c:pt>
                <c:pt idx="4">
                  <c:v>11301</c:v>
                </c:pt>
                <c:pt idx="5">
                  <c:v>11760</c:v>
                </c:pt>
                <c:pt idx="6">
                  <c:v>11517</c:v>
                </c:pt>
                <c:pt idx="7">
                  <c:v>11348</c:v>
                </c:pt>
                <c:pt idx="8">
                  <c:v>11276</c:v>
                </c:pt>
                <c:pt idx="9" formatCode="General">
                  <c:v>11033</c:v>
                </c:pt>
                <c:pt idx="10">
                  <c:v>10680</c:v>
                </c:pt>
                <c:pt idx="11">
                  <c:v>10484</c:v>
                </c:pt>
                <c:pt idx="12">
                  <c:v>10308</c:v>
                </c:pt>
                <c:pt idx="13">
                  <c:v>10131</c:v>
                </c:pt>
                <c:pt idx="14">
                  <c:v>9917</c:v>
                </c:pt>
                <c:pt idx="15">
                  <c:v>9651</c:v>
                </c:pt>
                <c:pt idx="16">
                  <c:v>9619</c:v>
                </c:pt>
                <c:pt idx="17">
                  <c:v>9537</c:v>
                </c:pt>
                <c:pt idx="18">
                  <c:v>9553</c:v>
                </c:pt>
                <c:pt idx="19">
                  <c:v>9464</c:v>
                </c:pt>
                <c:pt idx="20">
                  <c:v>9417</c:v>
                </c:pt>
                <c:pt idx="21">
                  <c:v>9427</c:v>
                </c:pt>
                <c:pt idx="22">
                  <c:v>9365</c:v>
                </c:pt>
                <c:pt idx="23">
                  <c:v>9290</c:v>
                </c:pt>
                <c:pt idx="24">
                  <c:v>9259</c:v>
                </c:pt>
                <c:pt idx="25">
                  <c:v>9241</c:v>
                </c:pt>
                <c:pt idx="26">
                  <c:v>9200</c:v>
                </c:pt>
                <c:pt idx="27">
                  <c:v>9176</c:v>
                </c:pt>
                <c:pt idx="28">
                  <c:v>9120</c:v>
                </c:pt>
                <c:pt idx="29">
                  <c:v>9074</c:v>
                </c:pt>
                <c:pt idx="30">
                  <c:v>9035</c:v>
                </c:pt>
                <c:pt idx="31">
                  <c:v>8997</c:v>
                </c:pt>
                <c:pt idx="32">
                  <c:v>8933</c:v>
                </c:pt>
                <c:pt idx="33">
                  <c:v>8894</c:v>
                </c:pt>
                <c:pt idx="34">
                  <c:v>8891</c:v>
                </c:pt>
                <c:pt idx="35">
                  <c:v>8841</c:v>
                </c:pt>
                <c:pt idx="36">
                  <c:v>8748</c:v>
                </c:pt>
                <c:pt idx="37">
                  <c:v>8681</c:v>
                </c:pt>
                <c:pt idx="38">
                  <c:v>8673</c:v>
                </c:pt>
                <c:pt idx="39">
                  <c:v>8582</c:v>
                </c:pt>
                <c:pt idx="40">
                  <c:v>8536</c:v>
                </c:pt>
                <c:pt idx="41">
                  <c:v>8492</c:v>
                </c:pt>
                <c:pt idx="42">
                  <c:v>8419</c:v>
                </c:pt>
                <c:pt idx="43">
                  <c:v>8290</c:v>
                </c:pt>
                <c:pt idx="44">
                  <c:v>8183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D50-436B-A69A-5255B2E15961}"/>
            </c:ext>
          </c:extLst>
        </c:ser>
        <c:ser>
          <c:idx val="21"/>
          <c:order val="21"/>
          <c:tx>
            <c:strRef>
              <c:f>人口!$D$150</c:f>
              <c:strCache>
                <c:ptCount val="1"/>
                <c:pt idx="0">
                  <c:v>志波姫町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人口!$E$150:$BP$150</c:f>
              <c:numCache>
                <c:formatCode>0;"△ "0</c:formatCode>
                <c:ptCount val="64"/>
                <c:pt idx="0">
                  <c:v>9728</c:v>
                </c:pt>
                <c:pt idx="1">
                  <c:v>9518</c:v>
                </c:pt>
                <c:pt idx="2">
                  <c:v>9280</c:v>
                </c:pt>
                <c:pt idx="3">
                  <c:v>8964</c:v>
                </c:pt>
                <c:pt idx="4">
                  <c:v>8796</c:v>
                </c:pt>
                <c:pt idx="5">
                  <c:v>9063</c:v>
                </c:pt>
                <c:pt idx="6">
                  <c:v>8829</c:v>
                </c:pt>
                <c:pt idx="7">
                  <c:v>8768</c:v>
                </c:pt>
                <c:pt idx="8">
                  <c:v>8644</c:v>
                </c:pt>
                <c:pt idx="9" formatCode="General">
                  <c:v>8538</c:v>
                </c:pt>
                <c:pt idx="10">
                  <c:v>8445</c:v>
                </c:pt>
                <c:pt idx="11">
                  <c:v>8353</c:v>
                </c:pt>
                <c:pt idx="12">
                  <c:v>8234</c:v>
                </c:pt>
                <c:pt idx="13">
                  <c:v>8166</c:v>
                </c:pt>
                <c:pt idx="14">
                  <c:v>8083</c:v>
                </c:pt>
                <c:pt idx="15">
                  <c:v>8030</c:v>
                </c:pt>
                <c:pt idx="16">
                  <c:v>8069</c:v>
                </c:pt>
                <c:pt idx="17">
                  <c:v>8071</c:v>
                </c:pt>
                <c:pt idx="18">
                  <c:v>7996</c:v>
                </c:pt>
                <c:pt idx="19">
                  <c:v>8028</c:v>
                </c:pt>
                <c:pt idx="20">
                  <c:v>8036</c:v>
                </c:pt>
                <c:pt idx="21">
                  <c:v>8040</c:v>
                </c:pt>
                <c:pt idx="22">
                  <c:v>8082</c:v>
                </c:pt>
                <c:pt idx="23">
                  <c:v>8092</c:v>
                </c:pt>
                <c:pt idx="24">
                  <c:v>8107</c:v>
                </c:pt>
                <c:pt idx="25">
                  <c:v>8112</c:v>
                </c:pt>
                <c:pt idx="26">
                  <c:v>8121</c:v>
                </c:pt>
                <c:pt idx="27">
                  <c:v>8106</c:v>
                </c:pt>
                <c:pt idx="28">
                  <c:v>8091</c:v>
                </c:pt>
                <c:pt idx="29">
                  <c:v>8098</c:v>
                </c:pt>
                <c:pt idx="30">
                  <c:v>8037</c:v>
                </c:pt>
                <c:pt idx="31">
                  <c:v>8002</c:v>
                </c:pt>
                <c:pt idx="32">
                  <c:v>7932</c:v>
                </c:pt>
                <c:pt idx="33">
                  <c:v>7886</c:v>
                </c:pt>
                <c:pt idx="34">
                  <c:v>7870</c:v>
                </c:pt>
                <c:pt idx="35">
                  <c:v>7797</c:v>
                </c:pt>
                <c:pt idx="36">
                  <c:v>7719</c:v>
                </c:pt>
                <c:pt idx="37">
                  <c:v>7660</c:v>
                </c:pt>
                <c:pt idx="38">
                  <c:v>7638</c:v>
                </c:pt>
                <c:pt idx="39">
                  <c:v>7640</c:v>
                </c:pt>
                <c:pt idx="40">
                  <c:v>7657</c:v>
                </c:pt>
                <c:pt idx="41">
                  <c:v>7619</c:v>
                </c:pt>
                <c:pt idx="42">
                  <c:v>7562</c:v>
                </c:pt>
                <c:pt idx="43">
                  <c:v>7528</c:v>
                </c:pt>
                <c:pt idx="44">
                  <c:v>7502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D50-436B-A69A-5255B2E15961}"/>
            </c:ext>
          </c:extLst>
        </c:ser>
        <c:ser>
          <c:idx val="22"/>
          <c:order val="22"/>
          <c:tx>
            <c:strRef>
              <c:f>人口!$D$151</c:f>
              <c:strCache>
                <c:ptCount val="1"/>
                <c:pt idx="0">
                  <c:v>花山町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人口!$E$151:$BP$151</c:f>
              <c:numCache>
                <c:formatCode>0;"△ "0</c:formatCode>
                <c:ptCount val="64"/>
                <c:pt idx="0">
                  <c:v>3768</c:v>
                </c:pt>
                <c:pt idx="1">
                  <c:v>3663</c:v>
                </c:pt>
                <c:pt idx="2">
                  <c:v>3639</c:v>
                </c:pt>
                <c:pt idx="3">
                  <c:v>3440</c:v>
                </c:pt>
                <c:pt idx="4">
                  <c:v>3333</c:v>
                </c:pt>
                <c:pt idx="5">
                  <c:v>3483</c:v>
                </c:pt>
                <c:pt idx="6">
                  <c:v>3336</c:v>
                </c:pt>
                <c:pt idx="7">
                  <c:v>3233</c:v>
                </c:pt>
                <c:pt idx="8">
                  <c:v>3196</c:v>
                </c:pt>
                <c:pt idx="9" formatCode="General">
                  <c:v>3101</c:v>
                </c:pt>
                <c:pt idx="10">
                  <c:v>3073</c:v>
                </c:pt>
                <c:pt idx="11">
                  <c:v>2737</c:v>
                </c:pt>
                <c:pt idx="12">
                  <c:v>2616</c:v>
                </c:pt>
                <c:pt idx="13">
                  <c:v>2543</c:v>
                </c:pt>
                <c:pt idx="14">
                  <c:v>2459</c:v>
                </c:pt>
                <c:pt idx="15">
                  <c:v>2408</c:v>
                </c:pt>
                <c:pt idx="16">
                  <c:v>2370</c:v>
                </c:pt>
                <c:pt idx="17">
                  <c:v>2358</c:v>
                </c:pt>
                <c:pt idx="18">
                  <c:v>2298</c:v>
                </c:pt>
                <c:pt idx="19">
                  <c:v>2265</c:v>
                </c:pt>
                <c:pt idx="20">
                  <c:v>2198</c:v>
                </c:pt>
                <c:pt idx="21">
                  <c:v>2160</c:v>
                </c:pt>
                <c:pt idx="22">
                  <c:v>2115</c:v>
                </c:pt>
                <c:pt idx="23">
                  <c:v>2090</c:v>
                </c:pt>
                <c:pt idx="24">
                  <c:v>2066</c:v>
                </c:pt>
                <c:pt idx="25">
                  <c:v>2013</c:v>
                </c:pt>
                <c:pt idx="26">
                  <c:v>1974</c:v>
                </c:pt>
                <c:pt idx="27">
                  <c:v>1955</c:v>
                </c:pt>
                <c:pt idx="28">
                  <c:v>1954</c:v>
                </c:pt>
                <c:pt idx="29">
                  <c:v>1908</c:v>
                </c:pt>
                <c:pt idx="30">
                  <c:v>1905</c:v>
                </c:pt>
                <c:pt idx="31">
                  <c:v>1897</c:v>
                </c:pt>
                <c:pt idx="32">
                  <c:v>1860</c:v>
                </c:pt>
                <c:pt idx="33">
                  <c:v>1814</c:v>
                </c:pt>
                <c:pt idx="34">
                  <c:v>1790</c:v>
                </c:pt>
                <c:pt idx="35">
                  <c:v>1777</c:v>
                </c:pt>
                <c:pt idx="36">
                  <c:v>1732</c:v>
                </c:pt>
                <c:pt idx="37">
                  <c:v>1724</c:v>
                </c:pt>
                <c:pt idx="38">
                  <c:v>1687</c:v>
                </c:pt>
                <c:pt idx="39">
                  <c:v>1675</c:v>
                </c:pt>
                <c:pt idx="40">
                  <c:v>1662</c:v>
                </c:pt>
                <c:pt idx="41">
                  <c:v>1640</c:v>
                </c:pt>
                <c:pt idx="42">
                  <c:v>1638</c:v>
                </c:pt>
                <c:pt idx="43">
                  <c:v>1608</c:v>
                </c:pt>
                <c:pt idx="44">
                  <c:v>1584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D50-436B-A69A-5255B2E15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722944"/>
        <c:axId val="334729216"/>
      </c:lineChart>
      <c:catAx>
        <c:axId val="3347229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2921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292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472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303886925795051E-2"/>
          <c:y val="8.3333333333333332E-3"/>
          <c:w val="0.87809187279151946"/>
          <c:h val="0.146666841644794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登米石巻気仙沼ﾌﾞﾛｯｸ旧町村の人口</a:t>
            </a:r>
            <a:endParaRPr lang="ja-JP" altLang="en-US" sz="16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/12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人)</a:t>
            </a:r>
          </a:p>
        </c:rich>
      </c:tx>
      <c:layout>
        <c:manualLayout>
          <c:xMode val="edge"/>
          <c:yMode val="edge"/>
          <c:x val="0.23952200092635478"/>
          <c:y val="0.2608318042306784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22885580039346E-2"/>
          <c:y val="0.15358931552587646"/>
          <c:w val="0.91707462696047215"/>
          <c:h val="0.77979674120267783"/>
        </c:manualLayout>
      </c:layout>
      <c:lineChart>
        <c:grouping val="standard"/>
        <c:varyColors val="0"/>
        <c:ser>
          <c:idx val="0"/>
          <c:order val="0"/>
          <c:tx>
            <c:strRef>
              <c:f>人口!$D$152</c:f>
              <c:strCache>
                <c:ptCount val="1"/>
                <c:pt idx="0">
                  <c:v>迫町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人口!$E$152:$BP$152</c:f>
              <c:numCache>
                <c:formatCode>0;"△ "0</c:formatCode>
                <c:ptCount val="64"/>
                <c:pt idx="0">
                  <c:v>24643</c:v>
                </c:pt>
                <c:pt idx="1">
                  <c:v>23926</c:v>
                </c:pt>
                <c:pt idx="2">
                  <c:v>23693</c:v>
                </c:pt>
                <c:pt idx="3">
                  <c:v>23308</c:v>
                </c:pt>
                <c:pt idx="4">
                  <c:v>23085</c:v>
                </c:pt>
                <c:pt idx="5">
                  <c:v>23641</c:v>
                </c:pt>
                <c:pt idx="6">
                  <c:v>23393</c:v>
                </c:pt>
                <c:pt idx="7">
                  <c:v>23398</c:v>
                </c:pt>
                <c:pt idx="8">
                  <c:v>23144</c:v>
                </c:pt>
                <c:pt idx="9" formatCode="General">
                  <c:v>22941</c:v>
                </c:pt>
                <c:pt idx="10">
                  <c:v>22696</c:v>
                </c:pt>
                <c:pt idx="11">
                  <c:v>22443</c:v>
                </c:pt>
                <c:pt idx="12">
                  <c:v>22213</c:v>
                </c:pt>
                <c:pt idx="13">
                  <c:v>22094</c:v>
                </c:pt>
                <c:pt idx="14">
                  <c:v>22076</c:v>
                </c:pt>
                <c:pt idx="15">
                  <c:v>22224</c:v>
                </c:pt>
                <c:pt idx="16">
                  <c:v>22237</c:v>
                </c:pt>
                <c:pt idx="17">
                  <c:v>22326</c:v>
                </c:pt>
                <c:pt idx="18">
                  <c:v>22421</c:v>
                </c:pt>
                <c:pt idx="19">
                  <c:v>22478</c:v>
                </c:pt>
                <c:pt idx="20">
                  <c:v>22616</c:v>
                </c:pt>
                <c:pt idx="21">
                  <c:v>22619</c:v>
                </c:pt>
                <c:pt idx="22">
                  <c:v>22525</c:v>
                </c:pt>
                <c:pt idx="23">
                  <c:v>22607</c:v>
                </c:pt>
                <c:pt idx="24">
                  <c:v>22692</c:v>
                </c:pt>
                <c:pt idx="25">
                  <c:v>22757</c:v>
                </c:pt>
                <c:pt idx="26">
                  <c:v>22870</c:v>
                </c:pt>
                <c:pt idx="27">
                  <c:v>22936</c:v>
                </c:pt>
                <c:pt idx="28">
                  <c:v>22963</c:v>
                </c:pt>
                <c:pt idx="29">
                  <c:v>23023</c:v>
                </c:pt>
                <c:pt idx="30">
                  <c:v>23072</c:v>
                </c:pt>
                <c:pt idx="31">
                  <c:v>23071</c:v>
                </c:pt>
                <c:pt idx="32">
                  <c:v>23098</c:v>
                </c:pt>
                <c:pt idx="33">
                  <c:v>23171</c:v>
                </c:pt>
                <c:pt idx="34">
                  <c:v>23247</c:v>
                </c:pt>
                <c:pt idx="35">
                  <c:v>23271</c:v>
                </c:pt>
                <c:pt idx="36">
                  <c:v>23332</c:v>
                </c:pt>
                <c:pt idx="37">
                  <c:v>23244</c:v>
                </c:pt>
                <c:pt idx="38">
                  <c:v>23197</c:v>
                </c:pt>
                <c:pt idx="39">
                  <c:v>23062</c:v>
                </c:pt>
                <c:pt idx="40">
                  <c:v>23076</c:v>
                </c:pt>
                <c:pt idx="41">
                  <c:v>22948</c:v>
                </c:pt>
                <c:pt idx="42">
                  <c:v>22838</c:v>
                </c:pt>
                <c:pt idx="43">
                  <c:v>22677</c:v>
                </c:pt>
                <c:pt idx="44">
                  <c:v>22593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43-4391-8FB3-6BB4A6ACEFD2}"/>
            </c:ext>
          </c:extLst>
        </c:ser>
        <c:ser>
          <c:idx val="1"/>
          <c:order val="1"/>
          <c:tx>
            <c:strRef>
              <c:f>人口!$D$153</c:f>
              <c:strCache>
                <c:ptCount val="1"/>
                <c:pt idx="0">
                  <c:v>登米町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人口!$E$153:$BP$153</c:f>
              <c:numCache>
                <c:formatCode>0;"△ "0</c:formatCode>
                <c:ptCount val="64"/>
                <c:pt idx="0">
                  <c:v>9253</c:v>
                </c:pt>
                <c:pt idx="1">
                  <c:v>9121</c:v>
                </c:pt>
                <c:pt idx="2">
                  <c:v>8881</c:v>
                </c:pt>
                <c:pt idx="3">
                  <c:v>8769</c:v>
                </c:pt>
                <c:pt idx="4">
                  <c:v>8438</c:v>
                </c:pt>
                <c:pt idx="5">
                  <c:v>8730</c:v>
                </c:pt>
                <c:pt idx="6">
                  <c:v>8521</c:v>
                </c:pt>
                <c:pt idx="7">
                  <c:v>8246</c:v>
                </c:pt>
                <c:pt idx="8">
                  <c:v>8148</c:v>
                </c:pt>
                <c:pt idx="9" formatCode="General">
                  <c:v>7915</c:v>
                </c:pt>
                <c:pt idx="10">
                  <c:v>7769</c:v>
                </c:pt>
                <c:pt idx="11">
                  <c:v>7658</c:v>
                </c:pt>
                <c:pt idx="12">
                  <c:v>7552</c:v>
                </c:pt>
                <c:pt idx="13">
                  <c:v>7469</c:v>
                </c:pt>
                <c:pt idx="14">
                  <c:v>7338</c:v>
                </c:pt>
                <c:pt idx="15">
                  <c:v>7316</c:v>
                </c:pt>
                <c:pt idx="16">
                  <c:v>7289</c:v>
                </c:pt>
                <c:pt idx="17">
                  <c:v>7312</c:v>
                </c:pt>
                <c:pt idx="18">
                  <c:v>7238</c:v>
                </c:pt>
                <c:pt idx="19">
                  <c:v>7163</c:v>
                </c:pt>
                <c:pt idx="20">
                  <c:v>7139</c:v>
                </c:pt>
                <c:pt idx="21">
                  <c:v>7141</c:v>
                </c:pt>
                <c:pt idx="22">
                  <c:v>7147</c:v>
                </c:pt>
                <c:pt idx="23">
                  <c:v>7141</c:v>
                </c:pt>
                <c:pt idx="24">
                  <c:v>7151</c:v>
                </c:pt>
                <c:pt idx="25">
                  <c:v>7162</c:v>
                </c:pt>
                <c:pt idx="26">
                  <c:v>7144</c:v>
                </c:pt>
                <c:pt idx="27">
                  <c:v>7103</c:v>
                </c:pt>
                <c:pt idx="28">
                  <c:v>7029</c:v>
                </c:pt>
                <c:pt idx="29">
                  <c:v>6982</c:v>
                </c:pt>
                <c:pt idx="30">
                  <c:v>6901</c:v>
                </c:pt>
                <c:pt idx="31">
                  <c:v>6863</c:v>
                </c:pt>
                <c:pt idx="32">
                  <c:v>6798</c:v>
                </c:pt>
                <c:pt idx="33">
                  <c:v>6704</c:v>
                </c:pt>
                <c:pt idx="34">
                  <c:v>6668</c:v>
                </c:pt>
                <c:pt idx="35">
                  <c:v>6628</c:v>
                </c:pt>
                <c:pt idx="36">
                  <c:v>6531</c:v>
                </c:pt>
                <c:pt idx="37">
                  <c:v>6437</c:v>
                </c:pt>
                <c:pt idx="38">
                  <c:v>6328</c:v>
                </c:pt>
                <c:pt idx="39">
                  <c:v>6250</c:v>
                </c:pt>
                <c:pt idx="40">
                  <c:v>6189</c:v>
                </c:pt>
                <c:pt idx="41">
                  <c:v>6114</c:v>
                </c:pt>
                <c:pt idx="42">
                  <c:v>6074</c:v>
                </c:pt>
                <c:pt idx="43">
                  <c:v>6024</c:v>
                </c:pt>
                <c:pt idx="44">
                  <c:v>5934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3-4391-8FB3-6BB4A6ACEFD2}"/>
            </c:ext>
          </c:extLst>
        </c:ser>
        <c:ser>
          <c:idx val="2"/>
          <c:order val="2"/>
          <c:tx>
            <c:strRef>
              <c:f>人口!$D$154</c:f>
              <c:strCache>
                <c:ptCount val="1"/>
                <c:pt idx="0">
                  <c:v>東和町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人口!$E$154:$BP$154</c:f>
              <c:numCache>
                <c:formatCode>0;"△ "0</c:formatCode>
                <c:ptCount val="64"/>
                <c:pt idx="0">
                  <c:v>14330</c:v>
                </c:pt>
                <c:pt idx="1">
                  <c:v>14161</c:v>
                </c:pt>
                <c:pt idx="2">
                  <c:v>13890</c:v>
                </c:pt>
                <c:pt idx="3">
                  <c:v>13664</c:v>
                </c:pt>
                <c:pt idx="4">
                  <c:v>13312</c:v>
                </c:pt>
                <c:pt idx="5">
                  <c:v>14175</c:v>
                </c:pt>
                <c:pt idx="6">
                  <c:v>13795</c:v>
                </c:pt>
                <c:pt idx="7">
                  <c:v>13501</c:v>
                </c:pt>
                <c:pt idx="8">
                  <c:v>13168</c:v>
                </c:pt>
                <c:pt idx="9" formatCode="General">
                  <c:v>12750</c:v>
                </c:pt>
                <c:pt idx="10">
                  <c:v>11762</c:v>
                </c:pt>
                <c:pt idx="11">
                  <c:v>11559</c:v>
                </c:pt>
                <c:pt idx="12">
                  <c:v>11411</c:v>
                </c:pt>
                <c:pt idx="13">
                  <c:v>11202</c:v>
                </c:pt>
                <c:pt idx="14">
                  <c:v>11022</c:v>
                </c:pt>
                <c:pt idx="15">
                  <c:v>10908</c:v>
                </c:pt>
                <c:pt idx="16">
                  <c:v>10841</c:v>
                </c:pt>
                <c:pt idx="17">
                  <c:v>10661</c:v>
                </c:pt>
                <c:pt idx="18">
                  <c:v>10531</c:v>
                </c:pt>
                <c:pt idx="19">
                  <c:v>10504</c:v>
                </c:pt>
                <c:pt idx="20">
                  <c:v>10492</c:v>
                </c:pt>
                <c:pt idx="21">
                  <c:v>10443</c:v>
                </c:pt>
                <c:pt idx="22">
                  <c:v>10392</c:v>
                </c:pt>
                <c:pt idx="23">
                  <c:v>10342</c:v>
                </c:pt>
                <c:pt idx="24">
                  <c:v>10195</c:v>
                </c:pt>
                <c:pt idx="25">
                  <c:v>10138</c:v>
                </c:pt>
                <c:pt idx="26">
                  <c:v>10134</c:v>
                </c:pt>
                <c:pt idx="27">
                  <c:v>10106</c:v>
                </c:pt>
                <c:pt idx="28">
                  <c:v>10023</c:v>
                </c:pt>
                <c:pt idx="29">
                  <c:v>9912</c:v>
                </c:pt>
                <c:pt idx="30">
                  <c:v>9827</c:v>
                </c:pt>
                <c:pt idx="31">
                  <c:v>9809</c:v>
                </c:pt>
                <c:pt idx="32">
                  <c:v>9733</c:v>
                </c:pt>
                <c:pt idx="33">
                  <c:v>9659</c:v>
                </c:pt>
                <c:pt idx="34">
                  <c:v>9616</c:v>
                </c:pt>
                <c:pt idx="35">
                  <c:v>9535</c:v>
                </c:pt>
                <c:pt idx="36">
                  <c:v>9406</c:v>
                </c:pt>
                <c:pt idx="37">
                  <c:v>9268</c:v>
                </c:pt>
                <c:pt idx="38">
                  <c:v>9117</c:v>
                </c:pt>
                <c:pt idx="39">
                  <c:v>8970</c:v>
                </c:pt>
                <c:pt idx="40">
                  <c:v>8903</c:v>
                </c:pt>
                <c:pt idx="41">
                  <c:v>8768</c:v>
                </c:pt>
                <c:pt idx="42">
                  <c:v>8630</c:v>
                </c:pt>
                <c:pt idx="43">
                  <c:v>8521</c:v>
                </c:pt>
                <c:pt idx="44">
                  <c:v>8362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3-4391-8FB3-6BB4A6ACEFD2}"/>
            </c:ext>
          </c:extLst>
        </c:ser>
        <c:ser>
          <c:idx val="3"/>
          <c:order val="3"/>
          <c:tx>
            <c:strRef>
              <c:f>人口!$D$155</c:f>
              <c:strCache>
                <c:ptCount val="1"/>
                <c:pt idx="0">
                  <c:v>中田町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人口!$E$155:$BP$155</c:f>
              <c:numCache>
                <c:formatCode>0;"△ "0</c:formatCode>
                <c:ptCount val="64"/>
                <c:pt idx="0">
                  <c:v>22310</c:v>
                </c:pt>
                <c:pt idx="1">
                  <c:v>21475</c:v>
                </c:pt>
                <c:pt idx="2">
                  <c:v>20664</c:v>
                </c:pt>
                <c:pt idx="3">
                  <c:v>20093</c:v>
                </c:pt>
                <c:pt idx="4">
                  <c:v>20937</c:v>
                </c:pt>
                <c:pt idx="5">
                  <c:v>20583</c:v>
                </c:pt>
                <c:pt idx="6">
                  <c:v>20186</c:v>
                </c:pt>
                <c:pt idx="7">
                  <c:v>19904</c:v>
                </c:pt>
                <c:pt idx="8">
                  <c:v>19372</c:v>
                </c:pt>
                <c:pt idx="9" formatCode="General">
                  <c:v>19142</c:v>
                </c:pt>
                <c:pt idx="10">
                  <c:v>18817</c:v>
                </c:pt>
                <c:pt idx="11">
                  <c:v>18572</c:v>
                </c:pt>
                <c:pt idx="12">
                  <c:v>18241</c:v>
                </c:pt>
                <c:pt idx="13">
                  <c:v>18132</c:v>
                </c:pt>
                <c:pt idx="14">
                  <c:v>17909</c:v>
                </c:pt>
                <c:pt idx="15">
                  <c:v>17754</c:v>
                </c:pt>
                <c:pt idx="16">
                  <c:v>17674</c:v>
                </c:pt>
                <c:pt idx="17">
                  <c:v>17540</c:v>
                </c:pt>
                <c:pt idx="18">
                  <c:v>17618</c:v>
                </c:pt>
                <c:pt idx="19">
                  <c:v>17679</c:v>
                </c:pt>
                <c:pt idx="20">
                  <c:v>17659</c:v>
                </c:pt>
                <c:pt idx="21">
                  <c:v>17676</c:v>
                </c:pt>
                <c:pt idx="22">
                  <c:v>17706</c:v>
                </c:pt>
                <c:pt idx="23">
                  <c:v>17717</c:v>
                </c:pt>
                <c:pt idx="24">
                  <c:v>17737</c:v>
                </c:pt>
                <c:pt idx="25">
                  <c:v>17833</c:v>
                </c:pt>
                <c:pt idx="26">
                  <c:v>17826</c:v>
                </c:pt>
                <c:pt idx="27">
                  <c:v>17818</c:v>
                </c:pt>
                <c:pt idx="28">
                  <c:v>17776</c:v>
                </c:pt>
                <c:pt idx="29">
                  <c:v>17669</c:v>
                </c:pt>
                <c:pt idx="30">
                  <c:v>17745</c:v>
                </c:pt>
                <c:pt idx="31">
                  <c:v>17695</c:v>
                </c:pt>
                <c:pt idx="32">
                  <c:v>17595</c:v>
                </c:pt>
                <c:pt idx="33">
                  <c:v>17530</c:v>
                </c:pt>
                <c:pt idx="34">
                  <c:v>17451</c:v>
                </c:pt>
                <c:pt idx="35">
                  <c:v>17421</c:v>
                </c:pt>
                <c:pt idx="36">
                  <c:v>17400</c:v>
                </c:pt>
                <c:pt idx="37">
                  <c:v>17392</c:v>
                </c:pt>
                <c:pt idx="38">
                  <c:v>17405</c:v>
                </c:pt>
                <c:pt idx="39">
                  <c:v>17392</c:v>
                </c:pt>
                <c:pt idx="40">
                  <c:v>17343</c:v>
                </c:pt>
                <c:pt idx="41">
                  <c:v>17269</c:v>
                </c:pt>
                <c:pt idx="42">
                  <c:v>17227</c:v>
                </c:pt>
                <c:pt idx="43">
                  <c:v>17060</c:v>
                </c:pt>
                <c:pt idx="44">
                  <c:v>17030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43-4391-8FB3-6BB4A6ACEFD2}"/>
            </c:ext>
          </c:extLst>
        </c:ser>
        <c:ser>
          <c:idx val="4"/>
          <c:order val="4"/>
          <c:tx>
            <c:strRef>
              <c:f>人口!$D$156</c:f>
              <c:strCache>
                <c:ptCount val="1"/>
                <c:pt idx="0">
                  <c:v>豊里町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人口!$E$156:$BP$156</c:f>
              <c:numCache>
                <c:formatCode>0;"△ "0</c:formatCode>
                <c:ptCount val="64"/>
                <c:pt idx="0">
                  <c:v>9474</c:v>
                </c:pt>
                <c:pt idx="1">
                  <c:v>9379</c:v>
                </c:pt>
                <c:pt idx="2">
                  <c:v>9360</c:v>
                </c:pt>
                <c:pt idx="3">
                  <c:v>9180</c:v>
                </c:pt>
                <c:pt idx="4">
                  <c:v>8981</c:v>
                </c:pt>
                <c:pt idx="5">
                  <c:v>9352</c:v>
                </c:pt>
                <c:pt idx="6">
                  <c:v>9215</c:v>
                </c:pt>
                <c:pt idx="7">
                  <c:v>9131</c:v>
                </c:pt>
                <c:pt idx="8">
                  <c:v>8454</c:v>
                </c:pt>
                <c:pt idx="9" formatCode="General">
                  <c:v>8299</c:v>
                </c:pt>
                <c:pt idx="10">
                  <c:v>8249</c:v>
                </c:pt>
                <c:pt idx="11">
                  <c:v>8139</c:v>
                </c:pt>
                <c:pt idx="12">
                  <c:v>7951</c:v>
                </c:pt>
                <c:pt idx="13">
                  <c:v>7937</c:v>
                </c:pt>
                <c:pt idx="14">
                  <c:v>7978</c:v>
                </c:pt>
                <c:pt idx="15">
                  <c:v>7962</c:v>
                </c:pt>
                <c:pt idx="16">
                  <c:v>7965</c:v>
                </c:pt>
                <c:pt idx="17">
                  <c:v>8028</c:v>
                </c:pt>
                <c:pt idx="18">
                  <c:v>8067</c:v>
                </c:pt>
                <c:pt idx="19">
                  <c:v>8105</c:v>
                </c:pt>
                <c:pt idx="20">
                  <c:v>8153</c:v>
                </c:pt>
                <c:pt idx="21">
                  <c:v>8203</c:v>
                </c:pt>
                <c:pt idx="22">
                  <c:v>8253</c:v>
                </c:pt>
                <c:pt idx="23">
                  <c:v>8348</c:v>
                </c:pt>
                <c:pt idx="24">
                  <c:v>8360</c:v>
                </c:pt>
                <c:pt idx="25">
                  <c:v>8337</c:v>
                </c:pt>
                <c:pt idx="26">
                  <c:v>8386</c:v>
                </c:pt>
                <c:pt idx="27">
                  <c:v>8366</c:v>
                </c:pt>
                <c:pt idx="28">
                  <c:v>8330</c:v>
                </c:pt>
                <c:pt idx="29">
                  <c:v>8280</c:v>
                </c:pt>
                <c:pt idx="30">
                  <c:v>8240</c:v>
                </c:pt>
                <c:pt idx="31">
                  <c:v>8256</c:v>
                </c:pt>
                <c:pt idx="32">
                  <c:v>8220</c:v>
                </c:pt>
                <c:pt idx="33">
                  <c:v>8163</c:v>
                </c:pt>
                <c:pt idx="34">
                  <c:v>8109</c:v>
                </c:pt>
                <c:pt idx="35">
                  <c:v>7966</c:v>
                </c:pt>
                <c:pt idx="36">
                  <c:v>7907</c:v>
                </c:pt>
                <c:pt idx="37">
                  <c:v>7852</c:v>
                </c:pt>
                <c:pt idx="38">
                  <c:v>7742</c:v>
                </c:pt>
                <c:pt idx="39">
                  <c:v>7677</c:v>
                </c:pt>
                <c:pt idx="40">
                  <c:v>7618</c:v>
                </c:pt>
                <c:pt idx="41">
                  <c:v>7555</c:v>
                </c:pt>
                <c:pt idx="42">
                  <c:v>7437</c:v>
                </c:pt>
                <c:pt idx="43">
                  <c:v>7388</c:v>
                </c:pt>
                <c:pt idx="44">
                  <c:v>7369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43-4391-8FB3-6BB4A6ACEFD2}"/>
            </c:ext>
          </c:extLst>
        </c:ser>
        <c:ser>
          <c:idx val="5"/>
          <c:order val="5"/>
          <c:tx>
            <c:strRef>
              <c:f>人口!$D$157</c:f>
              <c:strCache>
                <c:ptCount val="1"/>
                <c:pt idx="0">
                  <c:v>米山町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人口!$E$157:$BP$157</c:f>
              <c:numCache>
                <c:formatCode>0;"△ "0</c:formatCode>
                <c:ptCount val="64"/>
                <c:pt idx="0">
                  <c:v>14957</c:v>
                </c:pt>
                <c:pt idx="1">
                  <c:v>14019</c:v>
                </c:pt>
                <c:pt idx="2">
                  <c:v>13691</c:v>
                </c:pt>
                <c:pt idx="3">
                  <c:v>13469</c:v>
                </c:pt>
                <c:pt idx="4">
                  <c:v>13140</c:v>
                </c:pt>
                <c:pt idx="5">
                  <c:v>14086</c:v>
                </c:pt>
                <c:pt idx="6">
                  <c:v>13866</c:v>
                </c:pt>
                <c:pt idx="7">
                  <c:v>13770</c:v>
                </c:pt>
                <c:pt idx="8">
                  <c:v>13607</c:v>
                </c:pt>
                <c:pt idx="9" formatCode="General">
                  <c:v>13432</c:v>
                </c:pt>
                <c:pt idx="10">
                  <c:v>13131</c:v>
                </c:pt>
                <c:pt idx="11">
                  <c:v>12897</c:v>
                </c:pt>
                <c:pt idx="12">
                  <c:v>12749</c:v>
                </c:pt>
                <c:pt idx="13">
                  <c:v>12708</c:v>
                </c:pt>
                <c:pt idx="14">
                  <c:v>12664</c:v>
                </c:pt>
                <c:pt idx="15">
                  <c:v>12625</c:v>
                </c:pt>
                <c:pt idx="16">
                  <c:v>12608</c:v>
                </c:pt>
                <c:pt idx="17">
                  <c:v>12654</c:v>
                </c:pt>
                <c:pt idx="18">
                  <c:v>12611</c:v>
                </c:pt>
                <c:pt idx="19">
                  <c:v>12661</c:v>
                </c:pt>
                <c:pt idx="20">
                  <c:v>12652</c:v>
                </c:pt>
                <c:pt idx="21">
                  <c:v>12734</c:v>
                </c:pt>
                <c:pt idx="22">
                  <c:v>12739</c:v>
                </c:pt>
                <c:pt idx="23">
                  <c:v>12710</c:v>
                </c:pt>
                <c:pt idx="24">
                  <c:v>12680</c:v>
                </c:pt>
                <c:pt idx="25">
                  <c:v>12712</c:v>
                </c:pt>
                <c:pt idx="26">
                  <c:v>12674</c:v>
                </c:pt>
                <c:pt idx="27">
                  <c:v>12617</c:v>
                </c:pt>
                <c:pt idx="28">
                  <c:v>12586</c:v>
                </c:pt>
                <c:pt idx="29">
                  <c:v>12517</c:v>
                </c:pt>
                <c:pt idx="30">
                  <c:v>12494</c:v>
                </c:pt>
                <c:pt idx="31">
                  <c:v>12428</c:v>
                </c:pt>
                <c:pt idx="32">
                  <c:v>12329</c:v>
                </c:pt>
                <c:pt idx="33">
                  <c:v>12242</c:v>
                </c:pt>
                <c:pt idx="34">
                  <c:v>12171</c:v>
                </c:pt>
                <c:pt idx="35">
                  <c:v>12078</c:v>
                </c:pt>
                <c:pt idx="36">
                  <c:v>11939</c:v>
                </c:pt>
                <c:pt idx="37">
                  <c:v>11871</c:v>
                </c:pt>
                <c:pt idx="38">
                  <c:v>11735</c:v>
                </c:pt>
                <c:pt idx="39">
                  <c:v>11647</c:v>
                </c:pt>
                <c:pt idx="40">
                  <c:v>11510</c:v>
                </c:pt>
                <c:pt idx="41">
                  <c:v>11388</c:v>
                </c:pt>
                <c:pt idx="42">
                  <c:v>11263</c:v>
                </c:pt>
                <c:pt idx="43">
                  <c:v>11193</c:v>
                </c:pt>
                <c:pt idx="44">
                  <c:v>11057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43-4391-8FB3-6BB4A6ACEFD2}"/>
            </c:ext>
          </c:extLst>
        </c:ser>
        <c:ser>
          <c:idx val="6"/>
          <c:order val="6"/>
          <c:tx>
            <c:strRef>
              <c:f>人口!$D$158</c:f>
              <c:strCache>
                <c:ptCount val="1"/>
                <c:pt idx="0">
                  <c:v>石越町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人口!$E$158:$BP$158</c:f>
              <c:numCache>
                <c:formatCode>0;"△ "0</c:formatCode>
                <c:ptCount val="64"/>
                <c:pt idx="0">
                  <c:v>8270</c:v>
                </c:pt>
                <c:pt idx="1">
                  <c:v>7526</c:v>
                </c:pt>
                <c:pt idx="2">
                  <c:v>7612</c:v>
                </c:pt>
                <c:pt idx="3">
                  <c:v>7487</c:v>
                </c:pt>
                <c:pt idx="4">
                  <c:v>7389</c:v>
                </c:pt>
                <c:pt idx="5">
                  <c:v>7850</c:v>
                </c:pt>
                <c:pt idx="6">
                  <c:v>7728</c:v>
                </c:pt>
                <c:pt idx="7">
                  <c:v>7633</c:v>
                </c:pt>
                <c:pt idx="8">
                  <c:v>7462</c:v>
                </c:pt>
                <c:pt idx="9" formatCode="General">
                  <c:v>7315</c:v>
                </c:pt>
                <c:pt idx="10">
                  <c:v>7213</c:v>
                </c:pt>
                <c:pt idx="11">
                  <c:v>7044</c:v>
                </c:pt>
                <c:pt idx="12">
                  <c:v>7035</c:v>
                </c:pt>
                <c:pt idx="13">
                  <c:v>6965</c:v>
                </c:pt>
                <c:pt idx="14">
                  <c:v>6950</c:v>
                </c:pt>
                <c:pt idx="15">
                  <c:v>6946</c:v>
                </c:pt>
                <c:pt idx="16">
                  <c:v>7016</c:v>
                </c:pt>
                <c:pt idx="17">
                  <c:v>7002</c:v>
                </c:pt>
                <c:pt idx="18">
                  <c:v>6983</c:v>
                </c:pt>
                <c:pt idx="19">
                  <c:v>7032</c:v>
                </c:pt>
                <c:pt idx="20">
                  <c:v>7023</c:v>
                </c:pt>
                <c:pt idx="21">
                  <c:v>6987</c:v>
                </c:pt>
                <c:pt idx="22">
                  <c:v>7007</c:v>
                </c:pt>
                <c:pt idx="23">
                  <c:v>6960</c:v>
                </c:pt>
                <c:pt idx="24">
                  <c:v>6969</c:v>
                </c:pt>
                <c:pt idx="25">
                  <c:v>6928</c:v>
                </c:pt>
                <c:pt idx="26">
                  <c:v>6900</c:v>
                </c:pt>
                <c:pt idx="27">
                  <c:v>6907</c:v>
                </c:pt>
                <c:pt idx="28">
                  <c:v>6837</c:v>
                </c:pt>
                <c:pt idx="29">
                  <c:v>6824</c:v>
                </c:pt>
                <c:pt idx="30">
                  <c:v>6793</c:v>
                </c:pt>
                <c:pt idx="31">
                  <c:v>6749</c:v>
                </c:pt>
                <c:pt idx="32">
                  <c:v>6697</c:v>
                </c:pt>
                <c:pt idx="33">
                  <c:v>6688</c:v>
                </c:pt>
                <c:pt idx="34">
                  <c:v>6633</c:v>
                </c:pt>
                <c:pt idx="35">
                  <c:v>6636</c:v>
                </c:pt>
                <c:pt idx="36">
                  <c:v>6628</c:v>
                </c:pt>
                <c:pt idx="37">
                  <c:v>6581</c:v>
                </c:pt>
                <c:pt idx="38">
                  <c:v>6510</c:v>
                </c:pt>
                <c:pt idx="39">
                  <c:v>6463</c:v>
                </c:pt>
                <c:pt idx="40">
                  <c:v>6456</c:v>
                </c:pt>
                <c:pt idx="41">
                  <c:v>6338</c:v>
                </c:pt>
                <c:pt idx="42">
                  <c:v>6268</c:v>
                </c:pt>
                <c:pt idx="43">
                  <c:v>6174</c:v>
                </c:pt>
                <c:pt idx="44">
                  <c:v>6082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43-4391-8FB3-6BB4A6ACEFD2}"/>
            </c:ext>
          </c:extLst>
        </c:ser>
        <c:ser>
          <c:idx val="7"/>
          <c:order val="7"/>
          <c:tx>
            <c:strRef>
              <c:f>人口!$D$159</c:f>
              <c:strCache>
                <c:ptCount val="1"/>
                <c:pt idx="0">
                  <c:v>南方町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人口!$E$159:$BP$159</c:f>
              <c:numCache>
                <c:formatCode>0;"△ "0</c:formatCode>
                <c:ptCount val="64"/>
                <c:pt idx="0">
                  <c:v>12110</c:v>
                </c:pt>
                <c:pt idx="1">
                  <c:v>11963</c:v>
                </c:pt>
                <c:pt idx="2">
                  <c:v>11347</c:v>
                </c:pt>
                <c:pt idx="3">
                  <c:v>10996</c:v>
                </c:pt>
                <c:pt idx="4">
                  <c:v>10887</c:v>
                </c:pt>
                <c:pt idx="5">
                  <c:v>11249</c:v>
                </c:pt>
                <c:pt idx="6">
                  <c:v>11160</c:v>
                </c:pt>
                <c:pt idx="7">
                  <c:v>10982</c:v>
                </c:pt>
                <c:pt idx="8">
                  <c:v>10911</c:v>
                </c:pt>
                <c:pt idx="9" formatCode="General">
                  <c:v>10637</c:v>
                </c:pt>
                <c:pt idx="10">
                  <c:v>10421</c:v>
                </c:pt>
                <c:pt idx="11">
                  <c:v>10192</c:v>
                </c:pt>
                <c:pt idx="12">
                  <c:v>9915</c:v>
                </c:pt>
                <c:pt idx="13">
                  <c:v>9841</c:v>
                </c:pt>
                <c:pt idx="14">
                  <c:v>9785</c:v>
                </c:pt>
                <c:pt idx="15">
                  <c:v>9698</c:v>
                </c:pt>
                <c:pt idx="16">
                  <c:v>9700</c:v>
                </c:pt>
                <c:pt idx="17">
                  <c:v>9683</c:v>
                </c:pt>
                <c:pt idx="18">
                  <c:v>9744</c:v>
                </c:pt>
                <c:pt idx="19">
                  <c:v>9774</c:v>
                </c:pt>
                <c:pt idx="20">
                  <c:v>9768</c:v>
                </c:pt>
                <c:pt idx="21">
                  <c:v>9801</c:v>
                </c:pt>
                <c:pt idx="22">
                  <c:v>9822</c:v>
                </c:pt>
                <c:pt idx="23">
                  <c:v>9844</c:v>
                </c:pt>
                <c:pt idx="24">
                  <c:v>9856</c:v>
                </c:pt>
                <c:pt idx="25">
                  <c:v>9902</c:v>
                </c:pt>
                <c:pt idx="26">
                  <c:v>9891</c:v>
                </c:pt>
                <c:pt idx="27">
                  <c:v>9888</c:v>
                </c:pt>
                <c:pt idx="28">
                  <c:v>9871</c:v>
                </c:pt>
                <c:pt idx="29">
                  <c:v>9898</c:v>
                </c:pt>
                <c:pt idx="30">
                  <c:v>9891</c:v>
                </c:pt>
                <c:pt idx="31">
                  <c:v>9822</c:v>
                </c:pt>
                <c:pt idx="32">
                  <c:v>9791</c:v>
                </c:pt>
                <c:pt idx="33">
                  <c:v>9775</c:v>
                </c:pt>
                <c:pt idx="34">
                  <c:v>9851</c:v>
                </c:pt>
                <c:pt idx="35">
                  <c:v>9861</c:v>
                </c:pt>
                <c:pt idx="36">
                  <c:v>9788</c:v>
                </c:pt>
                <c:pt idx="37">
                  <c:v>9799</c:v>
                </c:pt>
                <c:pt idx="38">
                  <c:v>9756</c:v>
                </c:pt>
                <c:pt idx="39">
                  <c:v>9700</c:v>
                </c:pt>
                <c:pt idx="40">
                  <c:v>9624</c:v>
                </c:pt>
                <c:pt idx="41">
                  <c:v>9549</c:v>
                </c:pt>
                <c:pt idx="42">
                  <c:v>9554</c:v>
                </c:pt>
                <c:pt idx="43">
                  <c:v>9497</c:v>
                </c:pt>
                <c:pt idx="44">
                  <c:v>9415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F43-4391-8FB3-6BB4A6ACEFD2}"/>
            </c:ext>
          </c:extLst>
        </c:ser>
        <c:ser>
          <c:idx val="8"/>
          <c:order val="8"/>
          <c:tx>
            <c:strRef>
              <c:f>人口!$D$160</c:f>
              <c:strCache>
                <c:ptCount val="1"/>
                <c:pt idx="0">
                  <c:v>河北町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人口!$E$160:$BP$160</c:f>
              <c:numCache>
                <c:formatCode>0;"△ "0</c:formatCode>
                <c:ptCount val="64"/>
                <c:pt idx="0">
                  <c:v>20085</c:v>
                </c:pt>
                <c:pt idx="1">
                  <c:v>19861</c:v>
                </c:pt>
                <c:pt idx="2">
                  <c:v>19676</c:v>
                </c:pt>
                <c:pt idx="3">
                  <c:v>19456</c:v>
                </c:pt>
                <c:pt idx="4">
                  <c:v>18961</c:v>
                </c:pt>
                <c:pt idx="5">
                  <c:v>20197</c:v>
                </c:pt>
                <c:pt idx="6">
                  <c:v>19692</c:v>
                </c:pt>
                <c:pt idx="7">
                  <c:v>19455</c:v>
                </c:pt>
                <c:pt idx="8">
                  <c:v>19026</c:v>
                </c:pt>
                <c:pt idx="9" formatCode="General">
                  <c:v>18808</c:v>
                </c:pt>
                <c:pt idx="10">
                  <c:v>17190</c:v>
                </c:pt>
                <c:pt idx="11">
                  <c:v>16897</c:v>
                </c:pt>
                <c:pt idx="12">
                  <c:v>16649</c:v>
                </c:pt>
                <c:pt idx="13">
                  <c:v>16529</c:v>
                </c:pt>
                <c:pt idx="14">
                  <c:v>16408</c:v>
                </c:pt>
                <c:pt idx="15">
                  <c:v>16292</c:v>
                </c:pt>
                <c:pt idx="16">
                  <c:v>16240</c:v>
                </c:pt>
                <c:pt idx="17">
                  <c:v>16276</c:v>
                </c:pt>
                <c:pt idx="18">
                  <c:v>16247</c:v>
                </c:pt>
                <c:pt idx="19">
                  <c:v>16238</c:v>
                </c:pt>
                <c:pt idx="20">
                  <c:v>16140</c:v>
                </c:pt>
                <c:pt idx="21">
                  <c:v>16074</c:v>
                </c:pt>
                <c:pt idx="22">
                  <c:v>16017</c:v>
                </c:pt>
                <c:pt idx="23">
                  <c:v>15958</c:v>
                </c:pt>
                <c:pt idx="24">
                  <c:v>15875</c:v>
                </c:pt>
                <c:pt idx="25">
                  <c:v>15799</c:v>
                </c:pt>
                <c:pt idx="26">
                  <c:v>15728</c:v>
                </c:pt>
                <c:pt idx="27">
                  <c:v>15687</c:v>
                </c:pt>
                <c:pt idx="28">
                  <c:v>15507</c:v>
                </c:pt>
                <c:pt idx="29">
                  <c:v>15368</c:v>
                </c:pt>
                <c:pt idx="30">
                  <c:v>15227</c:v>
                </c:pt>
                <c:pt idx="31">
                  <c:v>15088</c:v>
                </c:pt>
                <c:pt idx="32">
                  <c:v>14976</c:v>
                </c:pt>
                <c:pt idx="33">
                  <c:v>14809</c:v>
                </c:pt>
                <c:pt idx="34">
                  <c:v>14644</c:v>
                </c:pt>
                <c:pt idx="35">
                  <c:v>14529</c:v>
                </c:pt>
                <c:pt idx="36">
                  <c:v>14378</c:v>
                </c:pt>
                <c:pt idx="37">
                  <c:v>14263</c:v>
                </c:pt>
                <c:pt idx="38">
                  <c:v>14072</c:v>
                </c:pt>
                <c:pt idx="39">
                  <c:v>13908</c:v>
                </c:pt>
                <c:pt idx="40">
                  <c:v>13797</c:v>
                </c:pt>
                <c:pt idx="41">
                  <c:v>13590</c:v>
                </c:pt>
                <c:pt idx="42">
                  <c:v>13512</c:v>
                </c:pt>
                <c:pt idx="43">
                  <c:v>13383</c:v>
                </c:pt>
                <c:pt idx="44">
                  <c:v>13201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F43-4391-8FB3-6BB4A6ACEFD2}"/>
            </c:ext>
          </c:extLst>
        </c:ser>
        <c:ser>
          <c:idx val="9"/>
          <c:order val="9"/>
          <c:tx>
            <c:strRef>
              <c:f>人口!$D$161</c:f>
              <c:strCache>
                <c:ptCount val="1"/>
                <c:pt idx="0">
                  <c:v>矢本町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人口!$E$161:$BP$161</c:f>
              <c:numCache>
                <c:formatCode>0;"△ "0</c:formatCode>
                <c:ptCount val="64"/>
                <c:pt idx="0">
                  <c:v>21109</c:v>
                </c:pt>
                <c:pt idx="1">
                  <c:v>21021</c:v>
                </c:pt>
                <c:pt idx="2">
                  <c:v>21082</c:v>
                </c:pt>
                <c:pt idx="3">
                  <c:v>20636</c:v>
                </c:pt>
                <c:pt idx="4">
                  <c:v>20365</c:v>
                </c:pt>
                <c:pt idx="5">
                  <c:v>20985</c:v>
                </c:pt>
                <c:pt idx="6">
                  <c:v>20698</c:v>
                </c:pt>
                <c:pt idx="7">
                  <c:v>20706</c:v>
                </c:pt>
                <c:pt idx="8">
                  <c:v>20607</c:v>
                </c:pt>
                <c:pt idx="9" formatCode="General">
                  <c:v>20754</c:v>
                </c:pt>
                <c:pt idx="10">
                  <c:v>21039</c:v>
                </c:pt>
                <c:pt idx="11">
                  <c:v>21159</c:v>
                </c:pt>
                <c:pt idx="12">
                  <c:v>21467</c:v>
                </c:pt>
                <c:pt idx="13">
                  <c:v>21433</c:v>
                </c:pt>
                <c:pt idx="14">
                  <c:v>21785</c:v>
                </c:pt>
                <c:pt idx="15">
                  <c:v>22552</c:v>
                </c:pt>
                <c:pt idx="16">
                  <c:v>23311</c:v>
                </c:pt>
                <c:pt idx="17">
                  <c:v>23735</c:v>
                </c:pt>
                <c:pt idx="18">
                  <c:v>24255</c:v>
                </c:pt>
                <c:pt idx="19">
                  <c:v>24755</c:v>
                </c:pt>
                <c:pt idx="20">
                  <c:v>25350</c:v>
                </c:pt>
                <c:pt idx="21">
                  <c:v>25968</c:v>
                </c:pt>
                <c:pt idx="22">
                  <c:v>26573</c:v>
                </c:pt>
                <c:pt idx="23">
                  <c:v>27033</c:v>
                </c:pt>
                <c:pt idx="24">
                  <c:v>27450</c:v>
                </c:pt>
                <c:pt idx="25">
                  <c:v>27875</c:v>
                </c:pt>
                <c:pt idx="26">
                  <c:v>28193</c:v>
                </c:pt>
                <c:pt idx="27">
                  <c:v>28377</c:v>
                </c:pt>
                <c:pt idx="28">
                  <c:v>28547</c:v>
                </c:pt>
                <c:pt idx="29">
                  <c:v>28924</c:v>
                </c:pt>
                <c:pt idx="30">
                  <c:v>29112</c:v>
                </c:pt>
                <c:pt idx="31">
                  <c:v>29402</c:v>
                </c:pt>
                <c:pt idx="32">
                  <c:v>29826</c:v>
                </c:pt>
                <c:pt idx="33">
                  <c:v>30253</c:v>
                </c:pt>
                <c:pt idx="34">
                  <c:v>30886</c:v>
                </c:pt>
                <c:pt idx="35">
                  <c:v>31251</c:v>
                </c:pt>
                <c:pt idx="36">
                  <c:v>31422</c:v>
                </c:pt>
                <c:pt idx="37">
                  <c:v>31651</c:v>
                </c:pt>
                <c:pt idx="38">
                  <c:v>31788</c:v>
                </c:pt>
                <c:pt idx="39">
                  <c:v>31855</c:v>
                </c:pt>
                <c:pt idx="40">
                  <c:v>31829</c:v>
                </c:pt>
                <c:pt idx="41">
                  <c:v>31757</c:v>
                </c:pt>
                <c:pt idx="42">
                  <c:v>32003</c:v>
                </c:pt>
                <c:pt idx="43">
                  <c:v>32170</c:v>
                </c:pt>
                <c:pt idx="44">
                  <c:v>32388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F43-4391-8FB3-6BB4A6ACEFD2}"/>
            </c:ext>
          </c:extLst>
        </c:ser>
        <c:ser>
          <c:idx val="10"/>
          <c:order val="10"/>
          <c:tx>
            <c:strRef>
              <c:f>人口!$D$162</c:f>
              <c:strCache>
                <c:ptCount val="1"/>
                <c:pt idx="0">
                  <c:v>雄勝町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人口!$E$162:$BP$162</c:f>
              <c:numCache>
                <c:formatCode>0;"△ "0</c:formatCode>
                <c:ptCount val="64"/>
                <c:pt idx="0">
                  <c:v>11201</c:v>
                </c:pt>
                <c:pt idx="1">
                  <c:v>11145</c:v>
                </c:pt>
                <c:pt idx="2">
                  <c:v>11058</c:v>
                </c:pt>
                <c:pt idx="3">
                  <c:v>10880</c:v>
                </c:pt>
                <c:pt idx="4">
                  <c:v>10619</c:v>
                </c:pt>
                <c:pt idx="5">
                  <c:v>11205</c:v>
                </c:pt>
                <c:pt idx="6">
                  <c:v>11055</c:v>
                </c:pt>
                <c:pt idx="7">
                  <c:v>10828</c:v>
                </c:pt>
                <c:pt idx="8">
                  <c:v>10625</c:v>
                </c:pt>
                <c:pt idx="9" formatCode="General">
                  <c:v>10115</c:v>
                </c:pt>
                <c:pt idx="10">
                  <c:v>9937</c:v>
                </c:pt>
                <c:pt idx="11">
                  <c:v>9773</c:v>
                </c:pt>
                <c:pt idx="12">
                  <c:v>9615</c:v>
                </c:pt>
                <c:pt idx="13">
                  <c:v>9525</c:v>
                </c:pt>
                <c:pt idx="14">
                  <c:v>9429</c:v>
                </c:pt>
                <c:pt idx="15">
                  <c:v>9311</c:v>
                </c:pt>
                <c:pt idx="16">
                  <c:v>9182</c:v>
                </c:pt>
                <c:pt idx="17">
                  <c:v>9032</c:v>
                </c:pt>
                <c:pt idx="18">
                  <c:v>8875</c:v>
                </c:pt>
                <c:pt idx="19">
                  <c:v>8735</c:v>
                </c:pt>
                <c:pt idx="20">
                  <c:v>8558</c:v>
                </c:pt>
                <c:pt idx="21">
                  <c:v>8398</c:v>
                </c:pt>
                <c:pt idx="22">
                  <c:v>8196</c:v>
                </c:pt>
                <c:pt idx="23">
                  <c:v>8031</c:v>
                </c:pt>
                <c:pt idx="24">
                  <c:v>7890</c:v>
                </c:pt>
                <c:pt idx="25">
                  <c:v>7767</c:v>
                </c:pt>
                <c:pt idx="26">
                  <c:v>7689</c:v>
                </c:pt>
                <c:pt idx="27">
                  <c:v>7584</c:v>
                </c:pt>
                <c:pt idx="28">
                  <c:v>7401</c:v>
                </c:pt>
                <c:pt idx="29">
                  <c:v>7268</c:v>
                </c:pt>
                <c:pt idx="30">
                  <c:v>7048</c:v>
                </c:pt>
                <c:pt idx="31">
                  <c:v>6907</c:v>
                </c:pt>
                <c:pt idx="32">
                  <c:v>6705</c:v>
                </c:pt>
                <c:pt idx="33">
                  <c:v>6565</c:v>
                </c:pt>
                <c:pt idx="34">
                  <c:v>6421</c:v>
                </c:pt>
                <c:pt idx="35">
                  <c:v>6283</c:v>
                </c:pt>
                <c:pt idx="36">
                  <c:v>6130</c:v>
                </c:pt>
                <c:pt idx="37">
                  <c:v>6035</c:v>
                </c:pt>
                <c:pt idx="38">
                  <c:v>5916</c:v>
                </c:pt>
                <c:pt idx="39">
                  <c:v>5773</c:v>
                </c:pt>
                <c:pt idx="40">
                  <c:v>5676</c:v>
                </c:pt>
                <c:pt idx="41">
                  <c:v>5550</c:v>
                </c:pt>
                <c:pt idx="42">
                  <c:v>5429</c:v>
                </c:pt>
                <c:pt idx="43">
                  <c:v>5274</c:v>
                </c:pt>
                <c:pt idx="44">
                  <c:v>5148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F43-4391-8FB3-6BB4A6ACEFD2}"/>
            </c:ext>
          </c:extLst>
        </c:ser>
        <c:ser>
          <c:idx val="11"/>
          <c:order val="11"/>
          <c:tx>
            <c:strRef>
              <c:f>人口!$D$163</c:f>
              <c:strCache>
                <c:ptCount val="1"/>
                <c:pt idx="0">
                  <c:v>河南町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人口!$E$163:$BP$163</c:f>
              <c:numCache>
                <c:formatCode>0;"△ "0</c:formatCode>
                <c:ptCount val="64"/>
                <c:pt idx="0">
                  <c:v>22297</c:v>
                </c:pt>
                <c:pt idx="1">
                  <c:v>21902</c:v>
                </c:pt>
                <c:pt idx="2">
                  <c:v>21480</c:v>
                </c:pt>
                <c:pt idx="3">
                  <c:v>20934</c:v>
                </c:pt>
                <c:pt idx="4">
                  <c:v>20371</c:v>
                </c:pt>
                <c:pt idx="5">
                  <c:v>20717</c:v>
                </c:pt>
                <c:pt idx="6">
                  <c:v>20268</c:v>
                </c:pt>
                <c:pt idx="7">
                  <c:v>20077</c:v>
                </c:pt>
                <c:pt idx="8">
                  <c:v>19818</c:v>
                </c:pt>
                <c:pt idx="9" formatCode="General">
                  <c:v>19399</c:v>
                </c:pt>
                <c:pt idx="10">
                  <c:v>19130</c:v>
                </c:pt>
                <c:pt idx="11">
                  <c:v>18817</c:v>
                </c:pt>
                <c:pt idx="12">
                  <c:v>18607</c:v>
                </c:pt>
                <c:pt idx="13">
                  <c:v>18360</c:v>
                </c:pt>
                <c:pt idx="14">
                  <c:v>18284</c:v>
                </c:pt>
                <c:pt idx="15">
                  <c:v>18273</c:v>
                </c:pt>
                <c:pt idx="16">
                  <c:v>18266</c:v>
                </c:pt>
                <c:pt idx="17">
                  <c:v>18311</c:v>
                </c:pt>
                <c:pt idx="18">
                  <c:v>18322</c:v>
                </c:pt>
                <c:pt idx="19">
                  <c:v>18588</c:v>
                </c:pt>
                <c:pt idx="20">
                  <c:v>18704</c:v>
                </c:pt>
                <c:pt idx="21">
                  <c:v>18848</c:v>
                </c:pt>
                <c:pt idx="22">
                  <c:v>18928</c:v>
                </c:pt>
                <c:pt idx="23">
                  <c:v>18940</c:v>
                </c:pt>
                <c:pt idx="24">
                  <c:v>18899</c:v>
                </c:pt>
                <c:pt idx="25">
                  <c:v>18913</c:v>
                </c:pt>
                <c:pt idx="26">
                  <c:v>18885</c:v>
                </c:pt>
                <c:pt idx="27">
                  <c:v>18849</c:v>
                </c:pt>
                <c:pt idx="28">
                  <c:v>18799</c:v>
                </c:pt>
                <c:pt idx="29">
                  <c:v>18670</c:v>
                </c:pt>
                <c:pt idx="30">
                  <c:v>18618</c:v>
                </c:pt>
                <c:pt idx="31">
                  <c:v>18505</c:v>
                </c:pt>
                <c:pt idx="32">
                  <c:v>18441</c:v>
                </c:pt>
                <c:pt idx="33">
                  <c:v>18335</c:v>
                </c:pt>
                <c:pt idx="34">
                  <c:v>18287</c:v>
                </c:pt>
                <c:pt idx="35">
                  <c:v>18242</c:v>
                </c:pt>
                <c:pt idx="36">
                  <c:v>18276</c:v>
                </c:pt>
                <c:pt idx="37">
                  <c:v>18271</c:v>
                </c:pt>
                <c:pt idx="38">
                  <c:v>18180</c:v>
                </c:pt>
                <c:pt idx="39">
                  <c:v>18192</c:v>
                </c:pt>
                <c:pt idx="40">
                  <c:v>18191</c:v>
                </c:pt>
                <c:pt idx="41">
                  <c:v>18170</c:v>
                </c:pt>
                <c:pt idx="42">
                  <c:v>18156</c:v>
                </c:pt>
                <c:pt idx="43">
                  <c:v>18030</c:v>
                </c:pt>
                <c:pt idx="44">
                  <c:v>18003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F43-4391-8FB3-6BB4A6ACEFD2}"/>
            </c:ext>
          </c:extLst>
        </c:ser>
        <c:ser>
          <c:idx val="12"/>
          <c:order val="12"/>
          <c:tx>
            <c:strRef>
              <c:f>人口!$D$164</c:f>
              <c:strCache>
                <c:ptCount val="1"/>
                <c:pt idx="0">
                  <c:v>桃生町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人口!$E$164:$BP$164</c:f>
              <c:numCache>
                <c:formatCode>0;"△ "0</c:formatCode>
                <c:ptCount val="64"/>
                <c:pt idx="0">
                  <c:v>11586</c:v>
                </c:pt>
                <c:pt idx="1">
                  <c:v>11049</c:v>
                </c:pt>
                <c:pt idx="2">
                  <c:v>10686</c:v>
                </c:pt>
                <c:pt idx="3">
                  <c:v>10637</c:v>
                </c:pt>
                <c:pt idx="4">
                  <c:v>10376</c:v>
                </c:pt>
                <c:pt idx="5">
                  <c:v>10748</c:v>
                </c:pt>
                <c:pt idx="6">
                  <c:v>10557</c:v>
                </c:pt>
                <c:pt idx="7">
                  <c:v>10416</c:v>
                </c:pt>
                <c:pt idx="8">
                  <c:v>10195</c:v>
                </c:pt>
                <c:pt idx="9" formatCode="General">
                  <c:v>10031</c:v>
                </c:pt>
                <c:pt idx="10">
                  <c:v>9813</c:v>
                </c:pt>
                <c:pt idx="11">
                  <c:v>9613</c:v>
                </c:pt>
                <c:pt idx="12">
                  <c:v>9513</c:v>
                </c:pt>
                <c:pt idx="13">
                  <c:v>9507</c:v>
                </c:pt>
                <c:pt idx="14">
                  <c:v>9485</c:v>
                </c:pt>
                <c:pt idx="15">
                  <c:v>9430</c:v>
                </c:pt>
                <c:pt idx="16">
                  <c:v>9446</c:v>
                </c:pt>
                <c:pt idx="17">
                  <c:v>9477</c:v>
                </c:pt>
                <c:pt idx="18">
                  <c:v>9481</c:v>
                </c:pt>
                <c:pt idx="19">
                  <c:v>9508</c:v>
                </c:pt>
                <c:pt idx="20">
                  <c:v>9505</c:v>
                </c:pt>
                <c:pt idx="21">
                  <c:v>9503</c:v>
                </c:pt>
                <c:pt idx="22">
                  <c:v>9497</c:v>
                </c:pt>
                <c:pt idx="23">
                  <c:v>9481</c:v>
                </c:pt>
                <c:pt idx="24">
                  <c:v>9457</c:v>
                </c:pt>
                <c:pt idx="25">
                  <c:v>9476</c:v>
                </c:pt>
                <c:pt idx="26">
                  <c:v>9458</c:v>
                </c:pt>
                <c:pt idx="27">
                  <c:v>9475</c:v>
                </c:pt>
                <c:pt idx="28">
                  <c:v>9439</c:v>
                </c:pt>
                <c:pt idx="29">
                  <c:v>9426</c:v>
                </c:pt>
                <c:pt idx="30">
                  <c:v>9400</c:v>
                </c:pt>
                <c:pt idx="31">
                  <c:v>9339</c:v>
                </c:pt>
                <c:pt idx="32">
                  <c:v>9295</c:v>
                </c:pt>
                <c:pt idx="33">
                  <c:v>9233</c:v>
                </c:pt>
                <c:pt idx="34">
                  <c:v>9168</c:v>
                </c:pt>
                <c:pt idx="35">
                  <c:v>9120</c:v>
                </c:pt>
                <c:pt idx="36">
                  <c:v>9052</c:v>
                </c:pt>
                <c:pt idx="37">
                  <c:v>8982</c:v>
                </c:pt>
                <c:pt idx="38">
                  <c:v>8915</c:v>
                </c:pt>
                <c:pt idx="39">
                  <c:v>8891</c:v>
                </c:pt>
                <c:pt idx="40">
                  <c:v>8816</c:v>
                </c:pt>
                <c:pt idx="41">
                  <c:v>8738</c:v>
                </c:pt>
                <c:pt idx="42">
                  <c:v>8672</c:v>
                </c:pt>
                <c:pt idx="43">
                  <c:v>8571</c:v>
                </c:pt>
                <c:pt idx="44">
                  <c:v>8465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F43-4391-8FB3-6BB4A6ACEFD2}"/>
            </c:ext>
          </c:extLst>
        </c:ser>
        <c:ser>
          <c:idx val="13"/>
          <c:order val="13"/>
          <c:tx>
            <c:strRef>
              <c:f>人口!$D$165</c:f>
              <c:strCache>
                <c:ptCount val="1"/>
                <c:pt idx="0">
                  <c:v>鳴瀬町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人口!$E$165:$BP$165</c:f>
              <c:numCache>
                <c:formatCode>0;"△ "0</c:formatCode>
                <c:ptCount val="64"/>
                <c:pt idx="0">
                  <c:v>12719</c:v>
                </c:pt>
                <c:pt idx="1">
                  <c:v>12545</c:v>
                </c:pt>
                <c:pt idx="2">
                  <c:v>12429</c:v>
                </c:pt>
                <c:pt idx="3">
                  <c:v>12338</c:v>
                </c:pt>
                <c:pt idx="4">
                  <c:v>12184</c:v>
                </c:pt>
                <c:pt idx="5">
                  <c:v>12841</c:v>
                </c:pt>
                <c:pt idx="6">
                  <c:v>12738</c:v>
                </c:pt>
                <c:pt idx="7">
                  <c:v>12684</c:v>
                </c:pt>
                <c:pt idx="8">
                  <c:v>12778</c:v>
                </c:pt>
                <c:pt idx="9" formatCode="General">
                  <c:v>12223</c:v>
                </c:pt>
                <c:pt idx="10">
                  <c:v>12227</c:v>
                </c:pt>
                <c:pt idx="11">
                  <c:v>12174</c:v>
                </c:pt>
                <c:pt idx="12">
                  <c:v>12151</c:v>
                </c:pt>
                <c:pt idx="13">
                  <c:v>12156</c:v>
                </c:pt>
                <c:pt idx="14">
                  <c:v>12161</c:v>
                </c:pt>
                <c:pt idx="15">
                  <c:v>12129</c:v>
                </c:pt>
                <c:pt idx="16">
                  <c:v>12080</c:v>
                </c:pt>
                <c:pt idx="17">
                  <c:v>12171</c:v>
                </c:pt>
                <c:pt idx="18">
                  <c:v>12170</c:v>
                </c:pt>
                <c:pt idx="19">
                  <c:v>12233</c:v>
                </c:pt>
                <c:pt idx="20">
                  <c:v>12258</c:v>
                </c:pt>
                <c:pt idx="21">
                  <c:v>12292</c:v>
                </c:pt>
                <c:pt idx="22">
                  <c:v>12307</c:v>
                </c:pt>
                <c:pt idx="23">
                  <c:v>12292</c:v>
                </c:pt>
                <c:pt idx="24">
                  <c:v>12271</c:v>
                </c:pt>
                <c:pt idx="25">
                  <c:v>12139</c:v>
                </c:pt>
                <c:pt idx="26">
                  <c:v>12089</c:v>
                </c:pt>
                <c:pt idx="27">
                  <c:v>12141</c:v>
                </c:pt>
                <c:pt idx="28">
                  <c:v>12107</c:v>
                </c:pt>
                <c:pt idx="29">
                  <c:v>12042</c:v>
                </c:pt>
                <c:pt idx="30">
                  <c:v>12025</c:v>
                </c:pt>
                <c:pt idx="31">
                  <c:v>12074</c:v>
                </c:pt>
                <c:pt idx="32">
                  <c:v>12049</c:v>
                </c:pt>
                <c:pt idx="33">
                  <c:v>12034</c:v>
                </c:pt>
                <c:pt idx="34">
                  <c:v>12026</c:v>
                </c:pt>
                <c:pt idx="35">
                  <c:v>12007</c:v>
                </c:pt>
                <c:pt idx="36">
                  <c:v>12032</c:v>
                </c:pt>
                <c:pt idx="37">
                  <c:v>11984</c:v>
                </c:pt>
                <c:pt idx="38">
                  <c:v>11964</c:v>
                </c:pt>
                <c:pt idx="39">
                  <c:v>11903</c:v>
                </c:pt>
                <c:pt idx="40">
                  <c:v>11811</c:v>
                </c:pt>
                <c:pt idx="41">
                  <c:v>11697</c:v>
                </c:pt>
                <c:pt idx="42">
                  <c:v>11665</c:v>
                </c:pt>
                <c:pt idx="43">
                  <c:v>11530</c:v>
                </c:pt>
                <c:pt idx="44">
                  <c:v>11414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F43-4391-8FB3-6BB4A6ACEFD2}"/>
            </c:ext>
          </c:extLst>
        </c:ser>
        <c:ser>
          <c:idx val="14"/>
          <c:order val="14"/>
          <c:tx>
            <c:strRef>
              <c:f>人口!$D$166</c:f>
              <c:strCache>
                <c:ptCount val="1"/>
                <c:pt idx="0">
                  <c:v>北上町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人口!$E$166:$BP$166</c:f>
              <c:numCache>
                <c:formatCode>0;"△ "0</c:formatCode>
                <c:ptCount val="64"/>
                <c:pt idx="0">
                  <c:v>7596</c:v>
                </c:pt>
                <c:pt idx="1">
                  <c:v>7510</c:v>
                </c:pt>
                <c:pt idx="2">
                  <c:v>6833</c:v>
                </c:pt>
                <c:pt idx="3">
                  <c:v>6621</c:v>
                </c:pt>
                <c:pt idx="4">
                  <c:v>6352</c:v>
                </c:pt>
                <c:pt idx="5">
                  <c:v>6557</c:v>
                </c:pt>
                <c:pt idx="6">
                  <c:v>6366</c:v>
                </c:pt>
                <c:pt idx="7">
                  <c:v>6235</c:v>
                </c:pt>
                <c:pt idx="8">
                  <c:v>6144</c:v>
                </c:pt>
                <c:pt idx="9" formatCode="General">
                  <c:v>6049</c:v>
                </c:pt>
                <c:pt idx="10">
                  <c:v>5968</c:v>
                </c:pt>
                <c:pt idx="11">
                  <c:v>5869</c:v>
                </c:pt>
                <c:pt idx="12">
                  <c:v>5839</c:v>
                </c:pt>
                <c:pt idx="13">
                  <c:v>5848</c:v>
                </c:pt>
                <c:pt idx="14">
                  <c:v>5830</c:v>
                </c:pt>
                <c:pt idx="15">
                  <c:v>5813</c:v>
                </c:pt>
                <c:pt idx="16">
                  <c:v>5794</c:v>
                </c:pt>
                <c:pt idx="17">
                  <c:v>5763</c:v>
                </c:pt>
                <c:pt idx="18">
                  <c:v>5731</c:v>
                </c:pt>
                <c:pt idx="19">
                  <c:v>5738</c:v>
                </c:pt>
                <c:pt idx="20">
                  <c:v>5694</c:v>
                </c:pt>
                <c:pt idx="21">
                  <c:v>5635</c:v>
                </c:pt>
                <c:pt idx="22">
                  <c:v>5581</c:v>
                </c:pt>
                <c:pt idx="23">
                  <c:v>5573</c:v>
                </c:pt>
                <c:pt idx="24">
                  <c:v>5552</c:v>
                </c:pt>
                <c:pt idx="25">
                  <c:v>5528</c:v>
                </c:pt>
                <c:pt idx="26">
                  <c:v>5466</c:v>
                </c:pt>
                <c:pt idx="27">
                  <c:v>5414</c:v>
                </c:pt>
                <c:pt idx="28">
                  <c:v>5337</c:v>
                </c:pt>
                <c:pt idx="29">
                  <c:v>5265</c:v>
                </c:pt>
                <c:pt idx="30">
                  <c:v>5216</c:v>
                </c:pt>
                <c:pt idx="31">
                  <c:v>5165</c:v>
                </c:pt>
                <c:pt idx="32">
                  <c:v>5107</c:v>
                </c:pt>
                <c:pt idx="33">
                  <c:v>5071</c:v>
                </c:pt>
                <c:pt idx="34">
                  <c:v>5021</c:v>
                </c:pt>
                <c:pt idx="35">
                  <c:v>4939</c:v>
                </c:pt>
                <c:pt idx="36">
                  <c:v>4866</c:v>
                </c:pt>
                <c:pt idx="37">
                  <c:v>4792</c:v>
                </c:pt>
                <c:pt idx="38">
                  <c:v>4728</c:v>
                </c:pt>
                <c:pt idx="39">
                  <c:v>4699</c:v>
                </c:pt>
                <c:pt idx="40">
                  <c:v>4630</c:v>
                </c:pt>
                <c:pt idx="41">
                  <c:v>4545</c:v>
                </c:pt>
                <c:pt idx="42">
                  <c:v>4446</c:v>
                </c:pt>
                <c:pt idx="43">
                  <c:v>4409</c:v>
                </c:pt>
                <c:pt idx="44">
                  <c:v>4369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F43-4391-8FB3-6BB4A6ACEFD2}"/>
            </c:ext>
          </c:extLst>
        </c:ser>
        <c:ser>
          <c:idx val="15"/>
          <c:order val="15"/>
          <c:tx>
            <c:strRef>
              <c:f>人口!$D$114</c:f>
              <c:strCache>
                <c:ptCount val="1"/>
                <c:pt idx="0">
                  <c:v>女川町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人口!$E$114:$BP$114</c:f>
              <c:numCache>
                <c:formatCode>0;"△ "0</c:formatCode>
                <c:ptCount val="64"/>
                <c:pt idx="0">
                  <c:v>18048</c:v>
                </c:pt>
                <c:pt idx="1">
                  <c:v>18116</c:v>
                </c:pt>
                <c:pt idx="2">
                  <c:v>18262</c:v>
                </c:pt>
                <c:pt idx="3">
                  <c:v>18350</c:v>
                </c:pt>
                <c:pt idx="4">
                  <c:v>18423</c:v>
                </c:pt>
                <c:pt idx="5">
                  <c:v>19420</c:v>
                </c:pt>
                <c:pt idx="6">
                  <c:v>19230</c:v>
                </c:pt>
                <c:pt idx="7">
                  <c:v>19214</c:v>
                </c:pt>
                <c:pt idx="8">
                  <c:v>19101</c:v>
                </c:pt>
                <c:pt idx="9" formatCode="General">
                  <c:v>18563</c:v>
                </c:pt>
                <c:pt idx="10">
                  <c:v>18382</c:v>
                </c:pt>
                <c:pt idx="11">
                  <c:v>18052</c:v>
                </c:pt>
                <c:pt idx="12">
                  <c:v>17796</c:v>
                </c:pt>
                <c:pt idx="13" formatCode="General">
                  <c:v>17675</c:v>
                </c:pt>
                <c:pt idx="14" formatCode="General">
                  <c:v>17397</c:v>
                </c:pt>
                <c:pt idx="15">
                  <c:v>17117</c:v>
                </c:pt>
                <c:pt idx="16" formatCode="General">
                  <c:v>16962</c:v>
                </c:pt>
                <c:pt idx="17" formatCode="General">
                  <c:v>16760</c:v>
                </c:pt>
                <c:pt idx="18" formatCode="General">
                  <c:v>16566</c:v>
                </c:pt>
                <c:pt idx="19">
                  <c:v>16371</c:v>
                </c:pt>
                <c:pt idx="20">
                  <c:v>16219</c:v>
                </c:pt>
                <c:pt idx="21">
                  <c:v>16000</c:v>
                </c:pt>
                <c:pt idx="22">
                  <c:v>16097</c:v>
                </c:pt>
                <c:pt idx="23" formatCode="General">
                  <c:v>15948</c:v>
                </c:pt>
                <c:pt idx="24" formatCode="General">
                  <c:v>15691</c:v>
                </c:pt>
                <c:pt idx="25">
                  <c:v>15495</c:v>
                </c:pt>
                <c:pt idx="26" formatCode="General">
                  <c:v>15284</c:v>
                </c:pt>
                <c:pt idx="27" formatCode="General">
                  <c:v>14970</c:v>
                </c:pt>
                <c:pt idx="28">
                  <c:v>14648</c:v>
                </c:pt>
                <c:pt idx="29" formatCode="General">
                  <c:v>14316</c:v>
                </c:pt>
                <c:pt idx="30">
                  <c:v>14066</c:v>
                </c:pt>
                <c:pt idx="31">
                  <c:v>13871</c:v>
                </c:pt>
                <c:pt idx="32">
                  <c:v>13740</c:v>
                </c:pt>
                <c:pt idx="33">
                  <c:v>13500</c:v>
                </c:pt>
                <c:pt idx="34">
                  <c:v>13191</c:v>
                </c:pt>
                <c:pt idx="35">
                  <c:v>12907</c:v>
                </c:pt>
                <c:pt idx="36">
                  <c:v>12587</c:v>
                </c:pt>
                <c:pt idx="37">
                  <c:v>12362</c:v>
                </c:pt>
                <c:pt idx="38">
                  <c:v>12274</c:v>
                </c:pt>
                <c:pt idx="39">
                  <c:v>12097</c:v>
                </c:pt>
                <c:pt idx="40">
                  <c:v>11871</c:v>
                </c:pt>
                <c:pt idx="41">
                  <c:v>11643</c:v>
                </c:pt>
                <c:pt idx="42">
                  <c:v>11523</c:v>
                </c:pt>
                <c:pt idx="43">
                  <c:v>11358</c:v>
                </c:pt>
                <c:pt idx="44">
                  <c:v>11195</c:v>
                </c:pt>
                <c:pt idx="45">
                  <c:v>10937</c:v>
                </c:pt>
                <c:pt idx="46">
                  <c:v>10795</c:v>
                </c:pt>
                <c:pt idx="47">
                  <c:v>10643</c:v>
                </c:pt>
                <c:pt idx="48">
                  <c:v>10488</c:v>
                </c:pt>
                <c:pt idx="49">
                  <c:v>10319</c:v>
                </c:pt>
                <c:pt idx="50">
                  <c:v>10059</c:v>
                </c:pt>
                <c:pt idx="51">
                  <c:v>8445</c:v>
                </c:pt>
                <c:pt idx="52">
                  <c:v>7962</c:v>
                </c:pt>
                <c:pt idx="53">
                  <c:v>7433</c:v>
                </c:pt>
                <c:pt idx="54">
                  <c:v>7124</c:v>
                </c:pt>
                <c:pt idx="55">
                  <c:v>6754</c:v>
                </c:pt>
                <c:pt idx="56">
                  <c:v>6735</c:v>
                </c:pt>
                <c:pt idx="57">
                  <c:v>6637</c:v>
                </c:pt>
                <c:pt idx="58">
                  <c:v>6500</c:v>
                </c:pt>
                <c:pt idx="59">
                  <c:v>6416</c:v>
                </c:pt>
                <c:pt idx="60">
                  <c:v>6232</c:v>
                </c:pt>
                <c:pt idx="61">
                  <c:v>6098</c:v>
                </c:pt>
                <c:pt idx="62">
                  <c:v>5982</c:v>
                </c:pt>
                <c:pt idx="63">
                  <c:v>5918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F43-4391-8FB3-6BB4A6ACEFD2}"/>
            </c:ext>
          </c:extLst>
        </c:ser>
        <c:ser>
          <c:idx val="16"/>
          <c:order val="16"/>
          <c:tx>
            <c:strRef>
              <c:f>人口!$D$167</c:f>
              <c:strCache>
                <c:ptCount val="1"/>
                <c:pt idx="0">
                  <c:v>牡鹿町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人口!$E$167:$BP$167</c:f>
              <c:numCache>
                <c:formatCode>0;"△ "0</c:formatCode>
                <c:ptCount val="64"/>
                <c:pt idx="0">
                  <c:v>13449</c:v>
                </c:pt>
                <c:pt idx="1">
                  <c:v>13317</c:v>
                </c:pt>
                <c:pt idx="2">
                  <c:v>13190</c:v>
                </c:pt>
                <c:pt idx="3">
                  <c:v>13068</c:v>
                </c:pt>
                <c:pt idx="4">
                  <c:v>12350</c:v>
                </c:pt>
                <c:pt idx="5">
                  <c:v>12537</c:v>
                </c:pt>
                <c:pt idx="6">
                  <c:v>12412</c:v>
                </c:pt>
                <c:pt idx="7">
                  <c:v>12174</c:v>
                </c:pt>
                <c:pt idx="8">
                  <c:v>11833</c:v>
                </c:pt>
                <c:pt idx="9" formatCode="General">
                  <c:v>11619</c:v>
                </c:pt>
                <c:pt idx="10">
                  <c:v>11326</c:v>
                </c:pt>
                <c:pt idx="11">
                  <c:v>11192</c:v>
                </c:pt>
                <c:pt idx="12">
                  <c:v>10781</c:v>
                </c:pt>
                <c:pt idx="13">
                  <c:v>10521</c:v>
                </c:pt>
                <c:pt idx="14">
                  <c:v>10369</c:v>
                </c:pt>
                <c:pt idx="15">
                  <c:v>10133</c:v>
                </c:pt>
                <c:pt idx="16">
                  <c:v>9790</c:v>
                </c:pt>
                <c:pt idx="17">
                  <c:v>9522</c:v>
                </c:pt>
                <c:pt idx="18">
                  <c:v>9297</c:v>
                </c:pt>
                <c:pt idx="19">
                  <c:v>9134</c:v>
                </c:pt>
                <c:pt idx="20">
                  <c:v>8949</c:v>
                </c:pt>
                <c:pt idx="21">
                  <c:v>8736</c:v>
                </c:pt>
                <c:pt idx="22">
                  <c:v>8540</c:v>
                </c:pt>
                <c:pt idx="23">
                  <c:v>8387</c:v>
                </c:pt>
                <c:pt idx="24">
                  <c:v>8279</c:v>
                </c:pt>
                <c:pt idx="25">
                  <c:v>8114</c:v>
                </c:pt>
                <c:pt idx="26">
                  <c:v>7957</c:v>
                </c:pt>
                <c:pt idx="27">
                  <c:v>7826</c:v>
                </c:pt>
                <c:pt idx="28">
                  <c:v>7632</c:v>
                </c:pt>
                <c:pt idx="29">
                  <c:v>7451</c:v>
                </c:pt>
                <c:pt idx="30">
                  <c:v>7243</c:v>
                </c:pt>
                <c:pt idx="31">
                  <c:v>7034</c:v>
                </c:pt>
                <c:pt idx="32">
                  <c:v>6845</c:v>
                </c:pt>
                <c:pt idx="33">
                  <c:v>6671</c:v>
                </c:pt>
                <c:pt idx="34">
                  <c:v>6528</c:v>
                </c:pt>
                <c:pt idx="35">
                  <c:v>6335</c:v>
                </c:pt>
                <c:pt idx="36">
                  <c:v>6215</c:v>
                </c:pt>
                <c:pt idx="37">
                  <c:v>6043</c:v>
                </c:pt>
                <c:pt idx="38">
                  <c:v>5906</c:v>
                </c:pt>
                <c:pt idx="39">
                  <c:v>5767</c:v>
                </c:pt>
                <c:pt idx="40">
                  <c:v>5638</c:v>
                </c:pt>
                <c:pt idx="41">
                  <c:v>5525</c:v>
                </c:pt>
                <c:pt idx="42">
                  <c:v>5425</c:v>
                </c:pt>
                <c:pt idx="43">
                  <c:v>5314</c:v>
                </c:pt>
                <c:pt idx="44">
                  <c:v>5228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F43-4391-8FB3-6BB4A6ACEFD2}"/>
            </c:ext>
          </c:extLst>
        </c:ser>
        <c:ser>
          <c:idx val="17"/>
          <c:order val="17"/>
          <c:tx>
            <c:strRef>
              <c:f>人口!$D$168</c:f>
              <c:strCache>
                <c:ptCount val="1"/>
                <c:pt idx="0">
                  <c:v>志津川町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人口!$E$168:$BP$168</c:f>
              <c:numCache>
                <c:formatCode>0;"△ "0</c:formatCode>
                <c:ptCount val="64"/>
                <c:pt idx="0">
                  <c:v>17774</c:v>
                </c:pt>
                <c:pt idx="1">
                  <c:v>17771</c:v>
                </c:pt>
                <c:pt idx="2">
                  <c:v>17714</c:v>
                </c:pt>
                <c:pt idx="3">
                  <c:v>17191</c:v>
                </c:pt>
                <c:pt idx="4">
                  <c:v>17191</c:v>
                </c:pt>
                <c:pt idx="5">
                  <c:v>19092</c:v>
                </c:pt>
                <c:pt idx="6">
                  <c:v>18809</c:v>
                </c:pt>
                <c:pt idx="7">
                  <c:v>18573</c:v>
                </c:pt>
                <c:pt idx="8">
                  <c:v>18426</c:v>
                </c:pt>
                <c:pt idx="9" formatCode="General">
                  <c:v>18116</c:v>
                </c:pt>
                <c:pt idx="10">
                  <c:v>17850</c:v>
                </c:pt>
                <c:pt idx="11">
                  <c:v>17761</c:v>
                </c:pt>
                <c:pt idx="12">
                  <c:v>17434</c:v>
                </c:pt>
                <c:pt idx="13">
                  <c:v>17194</c:v>
                </c:pt>
                <c:pt idx="14">
                  <c:v>17046</c:v>
                </c:pt>
                <c:pt idx="15">
                  <c:v>16599</c:v>
                </c:pt>
                <c:pt idx="16">
                  <c:v>16604</c:v>
                </c:pt>
                <c:pt idx="17">
                  <c:v>16535</c:v>
                </c:pt>
                <c:pt idx="18">
                  <c:v>16482</c:v>
                </c:pt>
                <c:pt idx="19">
                  <c:v>16452</c:v>
                </c:pt>
                <c:pt idx="20">
                  <c:v>16386</c:v>
                </c:pt>
                <c:pt idx="21">
                  <c:v>16210</c:v>
                </c:pt>
                <c:pt idx="22">
                  <c:v>16160</c:v>
                </c:pt>
                <c:pt idx="23">
                  <c:v>16104</c:v>
                </c:pt>
                <c:pt idx="24">
                  <c:v>16021</c:v>
                </c:pt>
                <c:pt idx="25">
                  <c:v>16018</c:v>
                </c:pt>
                <c:pt idx="26">
                  <c:v>15915</c:v>
                </c:pt>
                <c:pt idx="27">
                  <c:v>15767</c:v>
                </c:pt>
                <c:pt idx="28">
                  <c:v>15675</c:v>
                </c:pt>
                <c:pt idx="29">
                  <c:v>15626</c:v>
                </c:pt>
                <c:pt idx="30">
                  <c:v>15483</c:v>
                </c:pt>
                <c:pt idx="31">
                  <c:v>15302</c:v>
                </c:pt>
                <c:pt idx="32">
                  <c:v>15174</c:v>
                </c:pt>
                <c:pt idx="33">
                  <c:v>14982</c:v>
                </c:pt>
                <c:pt idx="34">
                  <c:v>14870</c:v>
                </c:pt>
                <c:pt idx="35">
                  <c:v>14764</c:v>
                </c:pt>
                <c:pt idx="36">
                  <c:v>14638</c:v>
                </c:pt>
                <c:pt idx="37">
                  <c:v>14502</c:v>
                </c:pt>
                <c:pt idx="38">
                  <c:v>14435</c:v>
                </c:pt>
                <c:pt idx="39">
                  <c:v>14352</c:v>
                </c:pt>
                <c:pt idx="40">
                  <c:v>14256</c:v>
                </c:pt>
                <c:pt idx="41">
                  <c:v>14065</c:v>
                </c:pt>
                <c:pt idx="42">
                  <c:v>13940</c:v>
                </c:pt>
                <c:pt idx="43">
                  <c:v>13831</c:v>
                </c:pt>
                <c:pt idx="44">
                  <c:v>13654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F43-4391-8FB3-6BB4A6ACEFD2}"/>
            </c:ext>
          </c:extLst>
        </c:ser>
        <c:ser>
          <c:idx val="18"/>
          <c:order val="18"/>
          <c:tx>
            <c:strRef>
              <c:f>人口!$D$169</c:f>
              <c:strCache>
                <c:ptCount val="1"/>
                <c:pt idx="0">
                  <c:v>津山町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人口!$E$169:$BP$169</c:f>
              <c:numCache>
                <c:formatCode>0;"△ "0</c:formatCode>
                <c:ptCount val="64"/>
                <c:pt idx="0">
                  <c:v>6552</c:v>
                </c:pt>
                <c:pt idx="1">
                  <c:v>6479</c:v>
                </c:pt>
                <c:pt idx="2">
                  <c:v>6358</c:v>
                </c:pt>
                <c:pt idx="3">
                  <c:v>6286</c:v>
                </c:pt>
                <c:pt idx="4">
                  <c:v>6091</c:v>
                </c:pt>
                <c:pt idx="5">
                  <c:v>6634</c:v>
                </c:pt>
                <c:pt idx="6">
                  <c:v>6568</c:v>
                </c:pt>
                <c:pt idx="7">
                  <c:v>6486</c:v>
                </c:pt>
                <c:pt idx="8">
                  <c:v>6256</c:v>
                </c:pt>
                <c:pt idx="9" formatCode="General">
                  <c:v>5531</c:v>
                </c:pt>
                <c:pt idx="10">
                  <c:v>5454</c:v>
                </c:pt>
                <c:pt idx="11">
                  <c:v>5393</c:v>
                </c:pt>
                <c:pt idx="12">
                  <c:v>5324</c:v>
                </c:pt>
                <c:pt idx="13">
                  <c:v>5265</c:v>
                </c:pt>
                <c:pt idx="14">
                  <c:v>5205</c:v>
                </c:pt>
                <c:pt idx="15">
                  <c:v>5157</c:v>
                </c:pt>
                <c:pt idx="16">
                  <c:v>5220</c:v>
                </c:pt>
                <c:pt idx="17">
                  <c:v>5150</c:v>
                </c:pt>
                <c:pt idx="18">
                  <c:v>5195</c:v>
                </c:pt>
                <c:pt idx="19">
                  <c:v>5148</c:v>
                </c:pt>
                <c:pt idx="20">
                  <c:v>5162</c:v>
                </c:pt>
                <c:pt idx="21">
                  <c:v>5127</c:v>
                </c:pt>
                <c:pt idx="22">
                  <c:v>5078</c:v>
                </c:pt>
                <c:pt idx="23">
                  <c:v>5090</c:v>
                </c:pt>
                <c:pt idx="24">
                  <c:v>5085</c:v>
                </c:pt>
                <c:pt idx="25">
                  <c:v>5070</c:v>
                </c:pt>
                <c:pt idx="26">
                  <c:v>5057</c:v>
                </c:pt>
                <c:pt idx="27">
                  <c:v>5041</c:v>
                </c:pt>
                <c:pt idx="28">
                  <c:v>5046</c:v>
                </c:pt>
                <c:pt idx="29">
                  <c:v>5006</c:v>
                </c:pt>
                <c:pt idx="30">
                  <c:v>4976</c:v>
                </c:pt>
                <c:pt idx="31">
                  <c:v>4923</c:v>
                </c:pt>
                <c:pt idx="32">
                  <c:v>4878</c:v>
                </c:pt>
                <c:pt idx="33">
                  <c:v>4835</c:v>
                </c:pt>
                <c:pt idx="34">
                  <c:v>4786</c:v>
                </c:pt>
                <c:pt idx="35">
                  <c:v>4758</c:v>
                </c:pt>
                <c:pt idx="36">
                  <c:v>4702</c:v>
                </c:pt>
                <c:pt idx="37">
                  <c:v>4659</c:v>
                </c:pt>
                <c:pt idx="38">
                  <c:v>4608</c:v>
                </c:pt>
                <c:pt idx="39">
                  <c:v>4570</c:v>
                </c:pt>
                <c:pt idx="40">
                  <c:v>4494</c:v>
                </c:pt>
                <c:pt idx="41">
                  <c:v>4415</c:v>
                </c:pt>
                <c:pt idx="42">
                  <c:v>4347</c:v>
                </c:pt>
                <c:pt idx="43">
                  <c:v>4257</c:v>
                </c:pt>
                <c:pt idx="44">
                  <c:v>4225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F43-4391-8FB3-6BB4A6ACEFD2}"/>
            </c:ext>
          </c:extLst>
        </c:ser>
        <c:ser>
          <c:idx val="19"/>
          <c:order val="19"/>
          <c:tx>
            <c:strRef>
              <c:f>人口!$D$170</c:f>
              <c:strCache>
                <c:ptCount val="1"/>
                <c:pt idx="0">
                  <c:v>本吉町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人口!$E$170:$BP$170</c:f>
              <c:numCache>
                <c:formatCode>0;"△ "0</c:formatCode>
                <c:ptCount val="64"/>
                <c:pt idx="0">
                  <c:v>15359</c:v>
                </c:pt>
                <c:pt idx="1">
                  <c:v>15276</c:v>
                </c:pt>
                <c:pt idx="2">
                  <c:v>14782</c:v>
                </c:pt>
                <c:pt idx="3">
                  <c:v>14591</c:v>
                </c:pt>
                <c:pt idx="4">
                  <c:v>14269</c:v>
                </c:pt>
                <c:pt idx="5">
                  <c:v>15003</c:v>
                </c:pt>
                <c:pt idx="6">
                  <c:v>14492</c:v>
                </c:pt>
                <c:pt idx="7">
                  <c:v>14310</c:v>
                </c:pt>
                <c:pt idx="8">
                  <c:v>14469</c:v>
                </c:pt>
                <c:pt idx="9" formatCode="General">
                  <c:v>14131</c:v>
                </c:pt>
                <c:pt idx="10">
                  <c:v>13985</c:v>
                </c:pt>
                <c:pt idx="11">
                  <c:v>13831</c:v>
                </c:pt>
                <c:pt idx="12">
                  <c:v>13716</c:v>
                </c:pt>
                <c:pt idx="13">
                  <c:v>13727</c:v>
                </c:pt>
                <c:pt idx="14">
                  <c:v>13703</c:v>
                </c:pt>
                <c:pt idx="15">
                  <c:v>13655</c:v>
                </c:pt>
                <c:pt idx="16">
                  <c:v>13643</c:v>
                </c:pt>
                <c:pt idx="17">
                  <c:v>13673</c:v>
                </c:pt>
                <c:pt idx="18">
                  <c:v>13685</c:v>
                </c:pt>
                <c:pt idx="19">
                  <c:v>13655</c:v>
                </c:pt>
                <c:pt idx="20">
                  <c:v>13684</c:v>
                </c:pt>
                <c:pt idx="21">
                  <c:v>13698</c:v>
                </c:pt>
                <c:pt idx="22">
                  <c:v>13694</c:v>
                </c:pt>
                <c:pt idx="23">
                  <c:v>13642</c:v>
                </c:pt>
                <c:pt idx="24">
                  <c:v>13596</c:v>
                </c:pt>
                <c:pt idx="25">
                  <c:v>13563</c:v>
                </c:pt>
                <c:pt idx="26">
                  <c:v>13457</c:v>
                </c:pt>
                <c:pt idx="27">
                  <c:v>13431</c:v>
                </c:pt>
                <c:pt idx="28">
                  <c:v>13348</c:v>
                </c:pt>
                <c:pt idx="29">
                  <c:v>13206</c:v>
                </c:pt>
                <c:pt idx="30">
                  <c:v>13119</c:v>
                </c:pt>
                <c:pt idx="31">
                  <c:v>13077</c:v>
                </c:pt>
                <c:pt idx="32">
                  <c:v>12952</c:v>
                </c:pt>
                <c:pt idx="33">
                  <c:v>12927</c:v>
                </c:pt>
                <c:pt idx="34">
                  <c:v>12806</c:v>
                </c:pt>
                <c:pt idx="35">
                  <c:v>12791</c:v>
                </c:pt>
                <c:pt idx="36">
                  <c:v>12785</c:v>
                </c:pt>
                <c:pt idx="37">
                  <c:v>12714</c:v>
                </c:pt>
                <c:pt idx="38">
                  <c:v>12601</c:v>
                </c:pt>
                <c:pt idx="39">
                  <c:v>12481</c:v>
                </c:pt>
                <c:pt idx="40">
                  <c:v>12402</c:v>
                </c:pt>
                <c:pt idx="41">
                  <c:v>12306</c:v>
                </c:pt>
                <c:pt idx="42">
                  <c:v>12156</c:v>
                </c:pt>
                <c:pt idx="43">
                  <c:v>12101</c:v>
                </c:pt>
                <c:pt idx="44">
                  <c:v>11969</c:v>
                </c:pt>
                <c:pt idx="45">
                  <c:v>11861</c:v>
                </c:pt>
                <c:pt idx="46">
                  <c:v>11685</c:v>
                </c:pt>
                <c:pt idx="47">
                  <c:v>11512</c:v>
                </c:pt>
                <c:pt idx="48">
                  <c:v>11396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F43-4391-8FB3-6BB4A6ACEFD2}"/>
            </c:ext>
          </c:extLst>
        </c:ser>
        <c:ser>
          <c:idx val="20"/>
          <c:order val="20"/>
          <c:tx>
            <c:strRef>
              <c:f>人口!$D$171</c:f>
              <c:strCache>
                <c:ptCount val="1"/>
                <c:pt idx="0">
                  <c:v>唐桑町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人口!$E$171:$BP$171</c:f>
              <c:numCache>
                <c:formatCode>0;"△ "0</c:formatCode>
                <c:ptCount val="64"/>
                <c:pt idx="0">
                  <c:v>11781</c:v>
                </c:pt>
                <c:pt idx="1">
                  <c:v>11625</c:v>
                </c:pt>
                <c:pt idx="2">
                  <c:v>11525</c:v>
                </c:pt>
                <c:pt idx="3">
                  <c:v>11451</c:v>
                </c:pt>
                <c:pt idx="4">
                  <c:v>11248</c:v>
                </c:pt>
                <c:pt idx="5">
                  <c:v>11268</c:v>
                </c:pt>
                <c:pt idx="6">
                  <c:v>11161</c:v>
                </c:pt>
                <c:pt idx="7">
                  <c:v>11130</c:v>
                </c:pt>
                <c:pt idx="8">
                  <c:v>11039</c:v>
                </c:pt>
                <c:pt idx="9" formatCode="General">
                  <c:v>10963</c:v>
                </c:pt>
                <c:pt idx="10">
                  <c:v>10818</c:v>
                </c:pt>
                <c:pt idx="11">
                  <c:v>10791</c:v>
                </c:pt>
                <c:pt idx="12">
                  <c:v>10716</c:v>
                </c:pt>
                <c:pt idx="13">
                  <c:v>10637</c:v>
                </c:pt>
                <c:pt idx="14">
                  <c:v>10629</c:v>
                </c:pt>
                <c:pt idx="15">
                  <c:v>10572</c:v>
                </c:pt>
                <c:pt idx="16">
                  <c:v>10488</c:v>
                </c:pt>
                <c:pt idx="17">
                  <c:v>10555</c:v>
                </c:pt>
                <c:pt idx="18">
                  <c:v>10557</c:v>
                </c:pt>
                <c:pt idx="19">
                  <c:v>10602</c:v>
                </c:pt>
                <c:pt idx="20">
                  <c:v>10521</c:v>
                </c:pt>
                <c:pt idx="21">
                  <c:v>10458</c:v>
                </c:pt>
                <c:pt idx="22">
                  <c:v>10413</c:v>
                </c:pt>
                <c:pt idx="23">
                  <c:v>10317</c:v>
                </c:pt>
                <c:pt idx="24">
                  <c:v>10245</c:v>
                </c:pt>
                <c:pt idx="25">
                  <c:v>10202</c:v>
                </c:pt>
                <c:pt idx="26">
                  <c:v>10142</c:v>
                </c:pt>
                <c:pt idx="27">
                  <c:v>10094</c:v>
                </c:pt>
                <c:pt idx="28">
                  <c:v>10014</c:v>
                </c:pt>
                <c:pt idx="29">
                  <c:v>9904</c:v>
                </c:pt>
                <c:pt idx="30">
                  <c:v>9819</c:v>
                </c:pt>
                <c:pt idx="31">
                  <c:v>9714</c:v>
                </c:pt>
                <c:pt idx="32">
                  <c:v>9627</c:v>
                </c:pt>
                <c:pt idx="33">
                  <c:v>9547</c:v>
                </c:pt>
                <c:pt idx="34">
                  <c:v>9515</c:v>
                </c:pt>
                <c:pt idx="35">
                  <c:v>9403</c:v>
                </c:pt>
                <c:pt idx="36">
                  <c:v>9273</c:v>
                </c:pt>
                <c:pt idx="37">
                  <c:v>9167</c:v>
                </c:pt>
                <c:pt idx="38">
                  <c:v>9117</c:v>
                </c:pt>
                <c:pt idx="39">
                  <c:v>9029</c:v>
                </c:pt>
                <c:pt idx="40">
                  <c:v>8995</c:v>
                </c:pt>
                <c:pt idx="41">
                  <c:v>8885</c:v>
                </c:pt>
                <c:pt idx="42">
                  <c:v>8737</c:v>
                </c:pt>
                <c:pt idx="43">
                  <c:v>8604</c:v>
                </c:pt>
                <c:pt idx="44">
                  <c:v>8495</c:v>
                </c:pt>
                <c:pt idx="45">
                  <c:v>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F43-4391-8FB3-6BB4A6ACEFD2}"/>
            </c:ext>
          </c:extLst>
        </c:ser>
        <c:ser>
          <c:idx val="21"/>
          <c:order val="21"/>
          <c:tx>
            <c:strRef>
              <c:f>人口!$D$172</c:f>
              <c:strCache>
                <c:ptCount val="1"/>
                <c:pt idx="0">
                  <c:v>歌津町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人口!$E$172:$BP$172</c:f>
              <c:numCache>
                <c:formatCode>0;"△ "0</c:formatCode>
                <c:ptCount val="64"/>
                <c:pt idx="0">
                  <c:v>7011</c:v>
                </c:pt>
                <c:pt idx="1">
                  <c:v>6991</c:v>
                </c:pt>
                <c:pt idx="2">
                  <c:v>6845</c:v>
                </c:pt>
                <c:pt idx="3">
                  <c:v>6799</c:v>
                </c:pt>
                <c:pt idx="4">
                  <c:v>6734</c:v>
                </c:pt>
                <c:pt idx="5">
                  <c:v>7014</c:v>
                </c:pt>
                <c:pt idx="6">
                  <c:v>6931</c:v>
                </c:pt>
                <c:pt idx="7">
                  <c:v>6958</c:v>
                </c:pt>
                <c:pt idx="8">
                  <c:v>6844</c:v>
                </c:pt>
                <c:pt idx="9" formatCode="General">
                  <c:v>6726</c:v>
                </c:pt>
                <c:pt idx="10">
                  <c:v>6671</c:v>
                </c:pt>
                <c:pt idx="11">
                  <c:v>6682</c:v>
                </c:pt>
                <c:pt idx="12">
                  <c:v>6601</c:v>
                </c:pt>
                <c:pt idx="13">
                  <c:v>6588</c:v>
                </c:pt>
                <c:pt idx="14">
                  <c:v>6490</c:v>
                </c:pt>
                <c:pt idx="15">
                  <c:v>6449</c:v>
                </c:pt>
                <c:pt idx="16">
                  <c:v>6459</c:v>
                </c:pt>
                <c:pt idx="17">
                  <c:v>6454</c:v>
                </c:pt>
                <c:pt idx="18">
                  <c:v>6406</c:v>
                </c:pt>
                <c:pt idx="19">
                  <c:v>6374</c:v>
                </c:pt>
                <c:pt idx="20">
                  <c:v>6350</c:v>
                </c:pt>
                <c:pt idx="21">
                  <c:v>6387</c:v>
                </c:pt>
                <c:pt idx="22">
                  <c:v>6378</c:v>
                </c:pt>
                <c:pt idx="23">
                  <c:v>6350</c:v>
                </c:pt>
                <c:pt idx="24">
                  <c:v>6295</c:v>
                </c:pt>
                <c:pt idx="25">
                  <c:v>6302</c:v>
                </c:pt>
                <c:pt idx="26">
                  <c:v>6290</c:v>
                </c:pt>
                <c:pt idx="27">
                  <c:v>6299</c:v>
                </c:pt>
                <c:pt idx="28">
                  <c:v>6303</c:v>
                </c:pt>
                <c:pt idx="29">
                  <c:v>6276</c:v>
                </c:pt>
                <c:pt idx="30">
                  <c:v>6253</c:v>
                </c:pt>
                <c:pt idx="31">
                  <c:v>6133</c:v>
                </c:pt>
                <c:pt idx="32">
                  <c:v>6097</c:v>
                </c:pt>
                <c:pt idx="33">
                  <c:v>6039</c:v>
                </c:pt>
                <c:pt idx="34">
                  <c:v>5994</c:v>
                </c:pt>
                <c:pt idx="35">
                  <c:v>5927</c:v>
                </c:pt>
                <c:pt idx="36">
                  <c:v>5903</c:v>
                </c:pt>
                <c:pt idx="37">
                  <c:v>5871</c:v>
                </c:pt>
                <c:pt idx="38">
                  <c:v>5802</c:v>
                </c:pt>
                <c:pt idx="39">
                  <c:v>5781</c:v>
                </c:pt>
                <c:pt idx="40">
                  <c:v>5748</c:v>
                </c:pt>
                <c:pt idx="41">
                  <c:v>5705</c:v>
                </c:pt>
                <c:pt idx="42">
                  <c:v>5646</c:v>
                </c:pt>
                <c:pt idx="43">
                  <c:v>5641</c:v>
                </c:pt>
                <c:pt idx="44">
                  <c:v>5588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F43-4391-8FB3-6BB4A6ACE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934784"/>
        <c:axId val="334936704"/>
      </c:lineChart>
      <c:catAx>
        <c:axId val="33493478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93670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9367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4934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300777094307809E-3"/>
          <c:y val="8.3472454090150246E-3"/>
          <c:w val="0.97562230197828392"/>
          <c:h val="0.164614231216889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市・郡部別と仙台市の人口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住民基本台帳人口/千人)</a:t>
            </a:r>
          </a:p>
        </c:rich>
      </c:tx>
      <c:layout>
        <c:manualLayout>
          <c:xMode val="edge"/>
          <c:yMode val="edge"/>
          <c:x val="0.38267345119595897"/>
          <c:y val="0.35954451191231429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2.464454976303318E-2"/>
          <c:w val="0.91741408947258218"/>
          <c:h val="0.8741562754892605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人口!$D$69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人口!$E$69:$BP$69</c:f>
              <c:numCache>
                <c:formatCode>0;"△ "0</c:formatCode>
                <c:ptCount val="64"/>
                <c:pt idx="0">
                  <c:v>1355207</c:v>
                </c:pt>
                <c:pt idx="1">
                  <c:v>1356186</c:v>
                </c:pt>
                <c:pt idx="2">
                  <c:v>1356732</c:v>
                </c:pt>
                <c:pt idx="3">
                  <c:v>1373377</c:v>
                </c:pt>
                <c:pt idx="4">
                  <c:v>1380727</c:v>
                </c:pt>
                <c:pt idx="5">
                  <c:v>1426710</c:v>
                </c:pt>
                <c:pt idx="6">
                  <c:v>1434058</c:v>
                </c:pt>
                <c:pt idx="7">
                  <c:v>1449934</c:v>
                </c:pt>
                <c:pt idx="8">
                  <c:v>1466218</c:v>
                </c:pt>
                <c:pt idx="9">
                  <c:v>1464783</c:v>
                </c:pt>
                <c:pt idx="10">
                  <c:v>1475546</c:v>
                </c:pt>
                <c:pt idx="11">
                  <c:v>1493533</c:v>
                </c:pt>
                <c:pt idx="12">
                  <c:v>1509929</c:v>
                </c:pt>
                <c:pt idx="13">
                  <c:v>1533450</c:v>
                </c:pt>
                <c:pt idx="14">
                  <c:v>1559876</c:v>
                </c:pt>
                <c:pt idx="15">
                  <c:v>1580670</c:v>
                </c:pt>
                <c:pt idx="16">
                  <c:v>1602210</c:v>
                </c:pt>
                <c:pt idx="17">
                  <c:v>1634069</c:v>
                </c:pt>
                <c:pt idx="18">
                  <c:v>1656159</c:v>
                </c:pt>
                <c:pt idx="19">
                  <c:v>1678138</c:v>
                </c:pt>
                <c:pt idx="20">
                  <c:v>1698897</c:v>
                </c:pt>
                <c:pt idx="21">
                  <c:v>1717489</c:v>
                </c:pt>
                <c:pt idx="22">
                  <c:v>1735126</c:v>
                </c:pt>
                <c:pt idx="23">
                  <c:v>1750408</c:v>
                </c:pt>
                <c:pt idx="24">
                  <c:v>1764054</c:v>
                </c:pt>
                <c:pt idx="25">
                  <c:v>1776978</c:v>
                </c:pt>
                <c:pt idx="26">
                  <c:v>1789780</c:v>
                </c:pt>
                <c:pt idx="27">
                  <c:v>1804375</c:v>
                </c:pt>
                <c:pt idx="28">
                  <c:v>1818357</c:v>
                </c:pt>
                <c:pt idx="29">
                  <c:v>1830378</c:v>
                </c:pt>
                <c:pt idx="30">
                  <c:v>1839797</c:v>
                </c:pt>
                <c:pt idx="31">
                  <c:v>1852657</c:v>
                </c:pt>
                <c:pt idx="32">
                  <c:v>1863208</c:v>
                </c:pt>
                <c:pt idx="33">
                  <c:v>1872186</c:v>
                </c:pt>
                <c:pt idx="34">
                  <c:v>1881612</c:v>
                </c:pt>
                <c:pt idx="35">
                  <c:v>1892525</c:v>
                </c:pt>
                <c:pt idx="36">
                  <c:v>1901034</c:v>
                </c:pt>
                <c:pt idx="37">
                  <c:v>1908043</c:v>
                </c:pt>
                <c:pt idx="38">
                  <c:v>1913177</c:v>
                </c:pt>
                <c:pt idx="39">
                  <c:v>1916849</c:v>
                </c:pt>
                <c:pt idx="40">
                  <c:v>1920359</c:v>
                </c:pt>
                <c:pt idx="41">
                  <c:v>1922864</c:v>
                </c:pt>
                <c:pt idx="42">
                  <c:v>1922822</c:v>
                </c:pt>
                <c:pt idx="43">
                  <c:v>1922404</c:v>
                </c:pt>
                <c:pt idx="44">
                  <c:v>1920794</c:v>
                </c:pt>
                <c:pt idx="45">
                  <c:v>1917979</c:v>
                </c:pt>
                <c:pt idx="46">
                  <c:v>1914518</c:v>
                </c:pt>
                <c:pt idx="47">
                  <c:v>1910060</c:v>
                </c:pt>
                <c:pt idx="48">
                  <c:v>1906039</c:v>
                </c:pt>
                <c:pt idx="49">
                  <c:v>1904237</c:v>
                </c:pt>
                <c:pt idx="50">
                  <c:v>1902046</c:v>
                </c:pt>
                <c:pt idx="51">
                  <c:v>1886586</c:v>
                </c:pt>
                <c:pt idx="52">
                  <c:v>1891654</c:v>
                </c:pt>
                <c:pt idx="53">
                  <c:v>1894541</c:v>
                </c:pt>
                <c:pt idx="54">
                  <c:v>1907979</c:v>
                </c:pt>
                <c:pt idx="55">
                  <c:v>1890576</c:v>
                </c:pt>
                <c:pt idx="56">
                  <c:v>1955870</c:v>
                </c:pt>
                <c:pt idx="57">
                  <c:v>1951796</c:v>
                </c:pt>
                <c:pt idx="58">
                  <c:v>1946042</c:v>
                </c:pt>
                <c:pt idx="59">
                  <c:v>1938821</c:v>
                </c:pt>
                <c:pt idx="60">
                  <c:v>1932371</c:v>
                </c:pt>
                <c:pt idx="61">
                  <c:v>1922386</c:v>
                </c:pt>
                <c:pt idx="62">
                  <c:v>1915290</c:v>
                </c:pt>
                <c:pt idx="63">
                  <c:v>1903946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7-4715-B966-EBE8879CCF76}"/>
            </c:ext>
          </c:extLst>
        </c:ser>
        <c:ser>
          <c:idx val="2"/>
          <c:order val="2"/>
          <c:tx>
            <c:strRef>
              <c:f>人口!$D$70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人口!$E$70:$BP$70</c:f>
              <c:numCache>
                <c:formatCode>0;"△ "0</c:formatCode>
                <c:ptCount val="64"/>
                <c:pt idx="0">
                  <c:v>380706</c:v>
                </c:pt>
                <c:pt idx="1">
                  <c:v>377118</c:v>
                </c:pt>
                <c:pt idx="2">
                  <c:v>369303</c:v>
                </c:pt>
                <c:pt idx="3">
                  <c:v>364000</c:v>
                </c:pt>
                <c:pt idx="4">
                  <c:v>363384</c:v>
                </c:pt>
                <c:pt idx="5">
                  <c:v>374082</c:v>
                </c:pt>
                <c:pt idx="6">
                  <c:v>370041</c:v>
                </c:pt>
                <c:pt idx="7">
                  <c:v>367937</c:v>
                </c:pt>
                <c:pt idx="8">
                  <c:v>365864</c:v>
                </c:pt>
                <c:pt idx="9">
                  <c:v>363401</c:v>
                </c:pt>
                <c:pt idx="10">
                  <c:v>362190</c:v>
                </c:pt>
                <c:pt idx="11">
                  <c:v>361087</c:v>
                </c:pt>
                <c:pt idx="12">
                  <c:v>359645</c:v>
                </c:pt>
                <c:pt idx="13">
                  <c:v>361626</c:v>
                </c:pt>
                <c:pt idx="14">
                  <c:v>365024</c:v>
                </c:pt>
                <c:pt idx="15">
                  <c:v>367981</c:v>
                </c:pt>
                <c:pt idx="16">
                  <c:v>371862</c:v>
                </c:pt>
                <c:pt idx="17">
                  <c:v>375819</c:v>
                </c:pt>
                <c:pt idx="18">
                  <c:v>379055</c:v>
                </c:pt>
                <c:pt idx="19">
                  <c:v>382202</c:v>
                </c:pt>
                <c:pt idx="20">
                  <c:v>384634</c:v>
                </c:pt>
                <c:pt idx="21">
                  <c:v>386812</c:v>
                </c:pt>
                <c:pt idx="22">
                  <c:v>390262</c:v>
                </c:pt>
                <c:pt idx="23">
                  <c:v>392542</c:v>
                </c:pt>
                <c:pt idx="24">
                  <c:v>394823</c:v>
                </c:pt>
                <c:pt idx="25">
                  <c:v>396942</c:v>
                </c:pt>
                <c:pt idx="26">
                  <c:v>398278</c:v>
                </c:pt>
                <c:pt idx="27">
                  <c:v>399346</c:v>
                </c:pt>
                <c:pt idx="28">
                  <c:v>401150</c:v>
                </c:pt>
                <c:pt idx="29">
                  <c:v>404113</c:v>
                </c:pt>
                <c:pt idx="30">
                  <c:v>409149</c:v>
                </c:pt>
                <c:pt idx="31">
                  <c:v>413153</c:v>
                </c:pt>
                <c:pt idx="32">
                  <c:v>417343</c:v>
                </c:pt>
                <c:pt idx="33">
                  <c:v>422134</c:v>
                </c:pt>
                <c:pt idx="34">
                  <c:v>426614</c:v>
                </c:pt>
                <c:pt idx="35">
                  <c:v>429143</c:v>
                </c:pt>
                <c:pt idx="36">
                  <c:v>431971</c:v>
                </c:pt>
                <c:pt idx="37">
                  <c:v>434436</c:v>
                </c:pt>
                <c:pt idx="38">
                  <c:v>436397</c:v>
                </c:pt>
                <c:pt idx="39">
                  <c:v>437123</c:v>
                </c:pt>
                <c:pt idx="40">
                  <c:v>437615</c:v>
                </c:pt>
                <c:pt idx="41">
                  <c:v>437309</c:v>
                </c:pt>
                <c:pt idx="42">
                  <c:v>437140</c:v>
                </c:pt>
                <c:pt idx="43">
                  <c:v>438007</c:v>
                </c:pt>
                <c:pt idx="44">
                  <c:v>437908</c:v>
                </c:pt>
                <c:pt idx="45">
                  <c:v>436853</c:v>
                </c:pt>
                <c:pt idx="46">
                  <c:v>435616</c:v>
                </c:pt>
                <c:pt idx="47">
                  <c:v>434174</c:v>
                </c:pt>
                <c:pt idx="48">
                  <c:v>432714</c:v>
                </c:pt>
                <c:pt idx="49">
                  <c:v>431520</c:v>
                </c:pt>
                <c:pt idx="50">
                  <c:v>430604</c:v>
                </c:pt>
                <c:pt idx="51">
                  <c:v>423947</c:v>
                </c:pt>
                <c:pt idx="52">
                  <c:v>421502</c:v>
                </c:pt>
                <c:pt idx="53">
                  <c:v>419968</c:v>
                </c:pt>
                <c:pt idx="54">
                  <c:v>420154</c:v>
                </c:pt>
                <c:pt idx="55">
                  <c:v>416513</c:v>
                </c:pt>
                <c:pt idx="56">
                  <c:v>363568</c:v>
                </c:pt>
                <c:pt idx="57">
                  <c:v>360289</c:v>
                </c:pt>
                <c:pt idx="58">
                  <c:v>357056</c:v>
                </c:pt>
                <c:pt idx="59">
                  <c:v>353565</c:v>
                </c:pt>
                <c:pt idx="60">
                  <c:v>349736</c:v>
                </c:pt>
                <c:pt idx="61">
                  <c:v>345970</c:v>
                </c:pt>
                <c:pt idx="62">
                  <c:v>342190</c:v>
                </c:pt>
                <c:pt idx="63">
                  <c:v>338448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028992"/>
        <c:axId val="335030912"/>
      </c:barChart>
      <c:lineChart>
        <c:grouping val="standard"/>
        <c:varyColors val="0"/>
        <c:ser>
          <c:idx val="0"/>
          <c:order val="0"/>
          <c:tx>
            <c:strRef>
              <c:f>人口!$D$68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人口!$E$68:$BP$68</c:f>
              <c:numCache>
                <c:formatCode>General</c:formatCode>
                <c:ptCount val="64"/>
                <c:pt idx="0">
                  <c:v>1735913</c:v>
                </c:pt>
                <c:pt idx="1">
                  <c:v>1733304</c:v>
                </c:pt>
                <c:pt idx="2">
                  <c:v>1726035</c:v>
                </c:pt>
                <c:pt idx="3">
                  <c:v>1737377</c:v>
                </c:pt>
                <c:pt idx="4">
                  <c:v>1744111</c:v>
                </c:pt>
                <c:pt idx="5">
                  <c:v>1800792</c:v>
                </c:pt>
                <c:pt idx="6">
                  <c:v>1804099</c:v>
                </c:pt>
                <c:pt idx="7">
                  <c:v>1817871</c:v>
                </c:pt>
                <c:pt idx="8">
                  <c:v>1832082</c:v>
                </c:pt>
                <c:pt idx="9">
                  <c:v>1828184</c:v>
                </c:pt>
                <c:pt idx="10">
                  <c:v>1837736</c:v>
                </c:pt>
                <c:pt idx="11">
                  <c:v>1854620</c:v>
                </c:pt>
                <c:pt idx="12">
                  <c:v>1869574</c:v>
                </c:pt>
                <c:pt idx="13">
                  <c:v>1895076</c:v>
                </c:pt>
                <c:pt idx="14">
                  <c:v>1924900</c:v>
                </c:pt>
                <c:pt idx="15">
                  <c:v>1948651</c:v>
                </c:pt>
                <c:pt idx="16">
                  <c:v>1974072</c:v>
                </c:pt>
                <c:pt idx="17">
                  <c:v>2009888</c:v>
                </c:pt>
                <c:pt idx="18">
                  <c:v>2035214</c:v>
                </c:pt>
                <c:pt idx="19">
                  <c:v>2060340</c:v>
                </c:pt>
                <c:pt idx="20">
                  <c:v>2083531</c:v>
                </c:pt>
                <c:pt idx="21">
                  <c:v>2104301</c:v>
                </c:pt>
                <c:pt idx="22">
                  <c:v>2125388</c:v>
                </c:pt>
                <c:pt idx="23">
                  <c:v>2142950</c:v>
                </c:pt>
                <c:pt idx="24">
                  <c:v>2158877</c:v>
                </c:pt>
                <c:pt idx="25">
                  <c:v>2173920</c:v>
                </c:pt>
                <c:pt idx="26">
                  <c:v>2188058</c:v>
                </c:pt>
                <c:pt idx="27">
                  <c:v>2203721</c:v>
                </c:pt>
                <c:pt idx="28">
                  <c:v>2219507</c:v>
                </c:pt>
                <c:pt idx="29">
                  <c:v>2234491</c:v>
                </c:pt>
                <c:pt idx="30">
                  <c:v>2248946</c:v>
                </c:pt>
                <c:pt idx="31">
                  <c:v>2265810</c:v>
                </c:pt>
                <c:pt idx="32">
                  <c:v>2280551</c:v>
                </c:pt>
                <c:pt idx="33">
                  <c:v>2294320</c:v>
                </c:pt>
                <c:pt idx="34">
                  <c:v>2308226</c:v>
                </c:pt>
                <c:pt idx="35">
                  <c:v>2321668</c:v>
                </c:pt>
                <c:pt idx="36">
                  <c:v>2333005</c:v>
                </c:pt>
                <c:pt idx="37">
                  <c:v>2342479</c:v>
                </c:pt>
                <c:pt idx="38">
                  <c:v>2349574</c:v>
                </c:pt>
                <c:pt idx="39">
                  <c:v>2353972</c:v>
                </c:pt>
                <c:pt idx="40">
                  <c:v>2357974</c:v>
                </c:pt>
                <c:pt idx="41">
                  <c:v>2360173</c:v>
                </c:pt>
                <c:pt idx="42">
                  <c:v>2359962</c:v>
                </c:pt>
                <c:pt idx="43">
                  <c:v>2360411</c:v>
                </c:pt>
                <c:pt idx="44">
                  <c:v>2358702</c:v>
                </c:pt>
                <c:pt idx="45">
                  <c:v>2354832</c:v>
                </c:pt>
                <c:pt idx="46">
                  <c:v>2350134</c:v>
                </c:pt>
                <c:pt idx="47">
                  <c:v>2344234</c:v>
                </c:pt>
                <c:pt idx="48">
                  <c:v>2338753</c:v>
                </c:pt>
                <c:pt idx="49">
                  <c:v>2335757</c:v>
                </c:pt>
                <c:pt idx="50">
                  <c:v>2332650</c:v>
                </c:pt>
                <c:pt idx="51">
                  <c:v>2310533</c:v>
                </c:pt>
                <c:pt idx="52">
                  <c:v>2313156</c:v>
                </c:pt>
                <c:pt idx="53">
                  <c:v>2314509</c:v>
                </c:pt>
                <c:pt idx="54">
                  <c:v>2328133</c:v>
                </c:pt>
                <c:pt idx="55">
                  <c:v>2307089</c:v>
                </c:pt>
                <c:pt idx="56">
                  <c:v>2319438</c:v>
                </c:pt>
                <c:pt idx="57">
                  <c:v>2312085</c:v>
                </c:pt>
                <c:pt idx="58">
                  <c:v>2303098</c:v>
                </c:pt>
                <c:pt idx="59">
                  <c:v>2292386</c:v>
                </c:pt>
                <c:pt idx="60">
                  <c:v>2282107</c:v>
                </c:pt>
                <c:pt idx="61">
                  <c:v>2268356</c:v>
                </c:pt>
                <c:pt idx="62">
                  <c:v>2257480</c:v>
                </c:pt>
                <c:pt idx="63">
                  <c:v>2242394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D7-4715-B966-EBE8879CCF76}"/>
            </c:ext>
          </c:extLst>
        </c:ser>
        <c:ser>
          <c:idx val="5"/>
          <c:order val="3"/>
          <c:tx>
            <c:strRef>
              <c:f>人口!$D$75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人口!$E$75:$BP$75</c:f>
              <c:numCache>
                <c:formatCode>General</c:formatCode>
                <c:ptCount val="64"/>
                <c:pt idx="0">
                  <c:v>461942</c:v>
                </c:pt>
                <c:pt idx="1">
                  <c:v>471607</c:v>
                </c:pt>
                <c:pt idx="2">
                  <c:v>482753</c:v>
                </c:pt>
                <c:pt idx="3">
                  <c:v>507344</c:v>
                </c:pt>
                <c:pt idx="4">
                  <c:v>518446</c:v>
                </c:pt>
                <c:pt idx="5">
                  <c:v>529805</c:v>
                </c:pt>
                <c:pt idx="6">
                  <c:v>541787</c:v>
                </c:pt>
                <c:pt idx="7">
                  <c:v>556829</c:v>
                </c:pt>
                <c:pt idx="8">
                  <c:v>564775</c:v>
                </c:pt>
                <c:pt idx="9">
                  <c:v>573609</c:v>
                </c:pt>
                <c:pt idx="10">
                  <c:v>589411</c:v>
                </c:pt>
                <c:pt idx="11">
                  <c:v>606767</c:v>
                </c:pt>
                <c:pt idx="12">
                  <c:v>622734</c:v>
                </c:pt>
                <c:pt idx="13">
                  <c:v>644239</c:v>
                </c:pt>
                <c:pt idx="14">
                  <c:v>665627</c:v>
                </c:pt>
                <c:pt idx="15">
                  <c:v>682535</c:v>
                </c:pt>
                <c:pt idx="16">
                  <c:v>697967</c:v>
                </c:pt>
                <c:pt idx="17">
                  <c:v>725094</c:v>
                </c:pt>
                <c:pt idx="18">
                  <c:v>741306</c:v>
                </c:pt>
                <c:pt idx="19">
                  <c:v>759390</c:v>
                </c:pt>
                <c:pt idx="20">
                  <c:v>776258</c:v>
                </c:pt>
                <c:pt idx="21">
                  <c:v>790717</c:v>
                </c:pt>
                <c:pt idx="22">
                  <c:v>804184</c:v>
                </c:pt>
                <c:pt idx="23">
                  <c:v>818312</c:v>
                </c:pt>
                <c:pt idx="24">
                  <c:v>830243</c:v>
                </c:pt>
                <c:pt idx="25">
                  <c:v>842271</c:v>
                </c:pt>
                <c:pt idx="26">
                  <c:v>854452</c:v>
                </c:pt>
                <c:pt idx="27">
                  <c:v>868728</c:v>
                </c:pt>
                <c:pt idx="28" formatCode="0">
                  <c:v>882707</c:v>
                </c:pt>
                <c:pt idx="29" formatCode="0">
                  <c:v>895161</c:v>
                </c:pt>
                <c:pt idx="30" formatCode="0">
                  <c:v>902946</c:v>
                </c:pt>
                <c:pt idx="31" formatCode="0">
                  <c:v>914349</c:v>
                </c:pt>
                <c:pt idx="32" formatCode="0">
                  <c:v>924698</c:v>
                </c:pt>
                <c:pt idx="33" formatCode="0">
                  <c:v>932793</c:v>
                </c:pt>
                <c:pt idx="34" formatCode="0">
                  <c:v>941360</c:v>
                </c:pt>
                <c:pt idx="35" formatCode="0">
                  <c:v>952517</c:v>
                </c:pt>
                <c:pt idx="36" formatCode="0">
                  <c:v>961758</c:v>
                </c:pt>
                <c:pt idx="37" formatCode="0">
                  <c:v>970103</c:v>
                </c:pt>
                <c:pt idx="38" formatCode="0">
                  <c:v>976594</c:v>
                </c:pt>
                <c:pt idx="39" formatCode="0">
                  <c:v>981629</c:v>
                </c:pt>
                <c:pt idx="40" formatCode="0">
                  <c:v>986494</c:v>
                </c:pt>
                <c:pt idx="41" formatCode="0">
                  <c:v>992319</c:v>
                </c:pt>
                <c:pt idx="42" formatCode="0">
                  <c:v>995725</c:v>
                </c:pt>
                <c:pt idx="43" formatCode="0">
                  <c:v>998990</c:v>
                </c:pt>
                <c:pt idx="44" formatCode="0;&quot;△ &quot;0">
                  <c:v>1001085</c:v>
                </c:pt>
                <c:pt idx="45" formatCode="0;&quot;△ &quot;0">
                  <c:v>1004065</c:v>
                </c:pt>
                <c:pt idx="46" formatCode="0;&quot;△ &quot;0">
                  <c:v>1006586</c:v>
                </c:pt>
                <c:pt idx="47" formatCode="0;&quot;△ &quot;0">
                  <c:v>1007901</c:v>
                </c:pt>
                <c:pt idx="48" formatCode="0;&quot;△ &quot;0">
                  <c:v>1010227</c:v>
                </c:pt>
                <c:pt idx="49" formatCode="0;&quot;△ &quot;0">
                  <c:v>1012882</c:v>
                </c:pt>
                <c:pt idx="50" formatCode="0;&quot;△ &quot;0">
                  <c:v>1016096</c:v>
                </c:pt>
                <c:pt idx="51" formatCode="0;&quot;△ &quot;0">
                  <c:v>1022664</c:v>
                </c:pt>
                <c:pt idx="52" formatCode="0;&quot;△ &quot;0">
                  <c:v>1033615</c:v>
                </c:pt>
                <c:pt idx="53" formatCode="0;&quot;△ &quot;0">
                  <c:v>1039943</c:v>
                </c:pt>
                <c:pt idx="54" formatCode="0;&quot;△ &quot;0">
                  <c:v>1053509</c:v>
                </c:pt>
                <c:pt idx="55" formatCode="0;&quot;△ &quot;0">
                  <c:v>1045205</c:v>
                </c:pt>
                <c:pt idx="56" formatCode="0;&quot;△ &quot;0">
                  <c:v>1058517</c:v>
                </c:pt>
                <c:pt idx="57" formatCode="0;&quot;△ &quot;0">
                  <c:v>1060545</c:v>
                </c:pt>
                <c:pt idx="58" formatCode="0;&quot;△ &quot;0">
                  <c:v>1062585</c:v>
                </c:pt>
                <c:pt idx="59" formatCode="0;&quot;△ &quot;0">
                  <c:v>1064060</c:v>
                </c:pt>
                <c:pt idx="60" formatCode="0;&quot;△ &quot;0">
                  <c:v>1065932</c:v>
                </c:pt>
                <c:pt idx="61" formatCode="0;&quot;△ &quot;0">
                  <c:v>1065365</c:v>
                </c:pt>
                <c:pt idx="62" formatCode="0;&quot;△ &quot;0">
                  <c:v>1067486</c:v>
                </c:pt>
                <c:pt idx="63" formatCode="0;&quot;△ &quot;0">
                  <c:v>1066362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28992"/>
        <c:axId val="335030912"/>
      </c:lineChart>
      <c:catAx>
        <c:axId val="335028992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3091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0309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502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2173748328628741"/>
          <c:y val="0.65944482058226139"/>
          <c:w val="0.43021418313276877"/>
          <c:h val="0.15520202154825435"/>
        </c:manualLayout>
      </c:layout>
      <c:overlay val="0"/>
      <c:spPr>
        <a:solidFill>
          <a:srgbClr val="FFFFFF">
            <a:alpha val="80000"/>
          </a:srgbClr>
        </a:solidFill>
        <a:ln w="3175">
          <a:noFill/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市･郡部別人口の割合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(現区域/住民基本台帳人口)</a:t>
            </a:r>
          </a:p>
        </c:rich>
      </c:tx>
      <c:layout>
        <c:manualLayout>
          <c:xMode val="edge"/>
          <c:yMode val="edge"/>
          <c:x val="0.27341508540940579"/>
          <c:y val="0.40603851883379438"/>
        </c:manualLayout>
      </c:layout>
      <c:overlay val="0"/>
      <c:spPr>
        <a:solidFill>
          <a:srgbClr val="FFFFFF">
            <a:alpha val="74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8557558026581952E-2"/>
          <c:y val="2.8416258778463509E-2"/>
          <c:w val="0.96436364467503977"/>
          <c:h val="0.8614439242391998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人口!$D$69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人口!$E$69:$BP$69</c:f>
              <c:numCache>
                <c:formatCode>0;"△ "0</c:formatCode>
                <c:ptCount val="64"/>
                <c:pt idx="0">
                  <c:v>1355207</c:v>
                </c:pt>
                <c:pt idx="1">
                  <c:v>1356186</c:v>
                </c:pt>
                <c:pt idx="2">
                  <c:v>1356732</c:v>
                </c:pt>
                <c:pt idx="3">
                  <c:v>1373377</c:v>
                </c:pt>
                <c:pt idx="4">
                  <c:v>1380727</c:v>
                </c:pt>
                <c:pt idx="5">
                  <c:v>1426710</c:v>
                </c:pt>
                <c:pt idx="6">
                  <c:v>1434058</c:v>
                </c:pt>
                <c:pt idx="7">
                  <c:v>1449934</c:v>
                </c:pt>
                <c:pt idx="8">
                  <c:v>1466218</c:v>
                </c:pt>
                <c:pt idx="9">
                  <c:v>1464783</c:v>
                </c:pt>
                <c:pt idx="10">
                  <c:v>1475546</c:v>
                </c:pt>
                <c:pt idx="11">
                  <c:v>1493533</c:v>
                </c:pt>
                <c:pt idx="12">
                  <c:v>1509929</c:v>
                </c:pt>
                <c:pt idx="13">
                  <c:v>1533450</c:v>
                </c:pt>
                <c:pt idx="14">
                  <c:v>1559876</c:v>
                </c:pt>
                <c:pt idx="15">
                  <c:v>1580670</c:v>
                </c:pt>
                <c:pt idx="16">
                  <c:v>1602210</c:v>
                </c:pt>
                <c:pt idx="17">
                  <c:v>1634069</c:v>
                </c:pt>
                <c:pt idx="18">
                  <c:v>1656159</c:v>
                </c:pt>
                <c:pt idx="19">
                  <c:v>1678138</c:v>
                </c:pt>
                <c:pt idx="20">
                  <c:v>1698897</c:v>
                </c:pt>
                <c:pt idx="21">
                  <c:v>1717489</c:v>
                </c:pt>
                <c:pt idx="22">
                  <c:v>1735126</c:v>
                </c:pt>
                <c:pt idx="23">
                  <c:v>1750408</c:v>
                </c:pt>
                <c:pt idx="24">
                  <c:v>1764054</c:v>
                </c:pt>
                <c:pt idx="25">
                  <c:v>1776978</c:v>
                </c:pt>
                <c:pt idx="26">
                  <c:v>1789780</c:v>
                </c:pt>
                <c:pt idx="27">
                  <c:v>1804375</c:v>
                </c:pt>
                <c:pt idx="28">
                  <c:v>1818357</c:v>
                </c:pt>
                <c:pt idx="29">
                  <c:v>1830378</c:v>
                </c:pt>
                <c:pt idx="30">
                  <c:v>1839797</c:v>
                </c:pt>
                <c:pt idx="31">
                  <c:v>1852657</c:v>
                </c:pt>
                <c:pt idx="32">
                  <c:v>1863208</c:v>
                </c:pt>
                <c:pt idx="33">
                  <c:v>1872186</c:v>
                </c:pt>
                <c:pt idx="34">
                  <c:v>1881612</c:v>
                </c:pt>
                <c:pt idx="35">
                  <c:v>1892525</c:v>
                </c:pt>
                <c:pt idx="36">
                  <c:v>1901034</c:v>
                </c:pt>
                <c:pt idx="37">
                  <c:v>1908043</c:v>
                </c:pt>
                <c:pt idx="38">
                  <c:v>1913177</c:v>
                </c:pt>
                <c:pt idx="39">
                  <c:v>1916849</c:v>
                </c:pt>
                <c:pt idx="40">
                  <c:v>1920359</c:v>
                </c:pt>
                <c:pt idx="41">
                  <c:v>1922864</c:v>
                </c:pt>
                <c:pt idx="42">
                  <c:v>1922822</c:v>
                </c:pt>
                <c:pt idx="43">
                  <c:v>1922404</c:v>
                </c:pt>
                <c:pt idx="44">
                  <c:v>1920794</c:v>
                </c:pt>
                <c:pt idx="45">
                  <c:v>1917979</c:v>
                </c:pt>
                <c:pt idx="46">
                  <c:v>1914518</c:v>
                </c:pt>
                <c:pt idx="47">
                  <c:v>1910060</c:v>
                </c:pt>
                <c:pt idx="48">
                  <c:v>1906039</c:v>
                </c:pt>
                <c:pt idx="49">
                  <c:v>1904237</c:v>
                </c:pt>
                <c:pt idx="50">
                  <c:v>1902046</c:v>
                </c:pt>
                <c:pt idx="51">
                  <c:v>1886586</c:v>
                </c:pt>
                <c:pt idx="52">
                  <c:v>1891654</c:v>
                </c:pt>
                <c:pt idx="53">
                  <c:v>1894541</c:v>
                </c:pt>
                <c:pt idx="54">
                  <c:v>1907979</c:v>
                </c:pt>
                <c:pt idx="55">
                  <c:v>1890576</c:v>
                </c:pt>
                <c:pt idx="56">
                  <c:v>1955870</c:v>
                </c:pt>
                <c:pt idx="57">
                  <c:v>1951796</c:v>
                </c:pt>
                <c:pt idx="58">
                  <c:v>1946042</c:v>
                </c:pt>
                <c:pt idx="59">
                  <c:v>1938821</c:v>
                </c:pt>
                <c:pt idx="60">
                  <c:v>1932371</c:v>
                </c:pt>
                <c:pt idx="61">
                  <c:v>1922386</c:v>
                </c:pt>
                <c:pt idx="62">
                  <c:v>1915290</c:v>
                </c:pt>
                <c:pt idx="63">
                  <c:v>1903946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2-40CE-BC48-CF6D9188ECFF}"/>
            </c:ext>
          </c:extLst>
        </c:ser>
        <c:ser>
          <c:idx val="2"/>
          <c:order val="1"/>
          <c:tx>
            <c:strRef>
              <c:f>人口!$D$70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人口!$E$70:$BP$70</c:f>
              <c:numCache>
                <c:formatCode>0;"△ "0</c:formatCode>
                <c:ptCount val="64"/>
                <c:pt idx="0">
                  <c:v>380706</c:v>
                </c:pt>
                <c:pt idx="1">
                  <c:v>377118</c:v>
                </c:pt>
                <c:pt idx="2">
                  <c:v>369303</c:v>
                </c:pt>
                <c:pt idx="3">
                  <c:v>364000</c:v>
                </c:pt>
                <c:pt idx="4">
                  <c:v>363384</c:v>
                </c:pt>
                <c:pt idx="5">
                  <c:v>374082</c:v>
                </c:pt>
                <c:pt idx="6">
                  <c:v>370041</c:v>
                </c:pt>
                <c:pt idx="7">
                  <c:v>367937</c:v>
                </c:pt>
                <c:pt idx="8">
                  <c:v>365864</c:v>
                </c:pt>
                <c:pt idx="9">
                  <c:v>363401</c:v>
                </c:pt>
                <c:pt idx="10">
                  <c:v>362190</c:v>
                </c:pt>
                <c:pt idx="11">
                  <c:v>361087</c:v>
                </c:pt>
                <c:pt idx="12">
                  <c:v>359645</c:v>
                </c:pt>
                <c:pt idx="13">
                  <c:v>361626</c:v>
                </c:pt>
                <c:pt idx="14">
                  <c:v>365024</c:v>
                </c:pt>
                <c:pt idx="15">
                  <c:v>367981</c:v>
                </c:pt>
                <c:pt idx="16">
                  <c:v>371862</c:v>
                </c:pt>
                <c:pt idx="17">
                  <c:v>375819</c:v>
                </c:pt>
                <c:pt idx="18">
                  <c:v>379055</c:v>
                </c:pt>
                <c:pt idx="19">
                  <c:v>382202</c:v>
                </c:pt>
                <c:pt idx="20">
                  <c:v>384634</c:v>
                </c:pt>
                <c:pt idx="21">
                  <c:v>386812</c:v>
                </c:pt>
                <c:pt idx="22">
                  <c:v>390262</c:v>
                </c:pt>
                <c:pt idx="23">
                  <c:v>392542</c:v>
                </c:pt>
                <c:pt idx="24">
                  <c:v>394823</c:v>
                </c:pt>
                <c:pt idx="25">
                  <c:v>396942</c:v>
                </c:pt>
                <c:pt idx="26">
                  <c:v>398278</c:v>
                </c:pt>
                <c:pt idx="27">
                  <c:v>399346</c:v>
                </c:pt>
                <c:pt idx="28">
                  <c:v>401150</c:v>
                </c:pt>
                <c:pt idx="29">
                  <c:v>404113</c:v>
                </c:pt>
                <c:pt idx="30">
                  <c:v>409149</c:v>
                </c:pt>
                <c:pt idx="31">
                  <c:v>413153</c:v>
                </c:pt>
                <c:pt idx="32">
                  <c:v>417343</c:v>
                </c:pt>
                <c:pt idx="33">
                  <c:v>422134</c:v>
                </c:pt>
                <c:pt idx="34">
                  <c:v>426614</c:v>
                </c:pt>
                <c:pt idx="35">
                  <c:v>429143</c:v>
                </c:pt>
                <c:pt idx="36">
                  <c:v>431971</c:v>
                </c:pt>
                <c:pt idx="37">
                  <c:v>434436</c:v>
                </c:pt>
                <c:pt idx="38">
                  <c:v>436397</c:v>
                </c:pt>
                <c:pt idx="39">
                  <c:v>437123</c:v>
                </c:pt>
                <c:pt idx="40">
                  <c:v>437615</c:v>
                </c:pt>
                <c:pt idx="41">
                  <c:v>437309</c:v>
                </c:pt>
                <c:pt idx="42">
                  <c:v>437140</c:v>
                </c:pt>
                <c:pt idx="43">
                  <c:v>438007</c:v>
                </c:pt>
                <c:pt idx="44">
                  <c:v>437908</c:v>
                </c:pt>
                <c:pt idx="45">
                  <c:v>436853</c:v>
                </c:pt>
                <c:pt idx="46">
                  <c:v>435616</c:v>
                </c:pt>
                <c:pt idx="47">
                  <c:v>434174</c:v>
                </c:pt>
                <c:pt idx="48">
                  <c:v>432714</c:v>
                </c:pt>
                <c:pt idx="49">
                  <c:v>431520</c:v>
                </c:pt>
                <c:pt idx="50">
                  <c:v>430604</c:v>
                </c:pt>
                <c:pt idx="51">
                  <c:v>423947</c:v>
                </c:pt>
                <c:pt idx="52">
                  <c:v>421502</c:v>
                </c:pt>
                <c:pt idx="53">
                  <c:v>419968</c:v>
                </c:pt>
                <c:pt idx="54">
                  <c:v>420154</c:v>
                </c:pt>
                <c:pt idx="55">
                  <c:v>416513</c:v>
                </c:pt>
                <c:pt idx="56">
                  <c:v>363568</c:v>
                </c:pt>
                <c:pt idx="57">
                  <c:v>360289</c:v>
                </c:pt>
                <c:pt idx="58">
                  <c:v>357056</c:v>
                </c:pt>
                <c:pt idx="59">
                  <c:v>353565</c:v>
                </c:pt>
                <c:pt idx="60">
                  <c:v>349736</c:v>
                </c:pt>
                <c:pt idx="61">
                  <c:v>345970</c:v>
                </c:pt>
                <c:pt idx="62">
                  <c:v>342190</c:v>
                </c:pt>
                <c:pt idx="63">
                  <c:v>338448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2-40CE-BC48-CF6D9188E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4767616"/>
        <c:axId val="334769152"/>
      </c:barChart>
      <c:catAx>
        <c:axId val="3347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6915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691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47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672584953429492"/>
          <c:y val="0.64636177910193671"/>
          <c:w val="0.32841075193469677"/>
          <c:h val="8.8537135560757624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広域ブロック別人口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(住民基本台帳人口/千人)</a:t>
            </a:r>
          </a:p>
        </c:rich>
      </c:tx>
      <c:layout>
        <c:manualLayout>
          <c:xMode val="edge"/>
          <c:yMode val="edge"/>
          <c:x val="0.42413259986337332"/>
          <c:y val="0.45738987018514576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25420218815526E-2"/>
          <c:y val="2.6223776223776224E-2"/>
          <c:w val="0.91373317985700564"/>
          <c:h val="0.8722264311555648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人口!$D$177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人口!$E$177:$BP$177</c:f>
              <c:numCache>
                <c:formatCode>General</c:formatCode>
                <c:ptCount val="64"/>
                <c:pt idx="0">
                  <c:v>192900</c:v>
                </c:pt>
                <c:pt idx="1">
                  <c:v>190498</c:v>
                </c:pt>
                <c:pt idx="2">
                  <c:v>187894</c:v>
                </c:pt>
                <c:pt idx="3">
                  <c:v>184860</c:v>
                </c:pt>
                <c:pt idx="4">
                  <c:v>184351</c:v>
                </c:pt>
                <c:pt idx="5">
                  <c:v>189254</c:v>
                </c:pt>
                <c:pt idx="6">
                  <c:v>186999</c:v>
                </c:pt>
                <c:pt idx="7">
                  <c:v>185453</c:v>
                </c:pt>
                <c:pt idx="8">
                  <c:v>184181</c:v>
                </c:pt>
                <c:pt idx="9">
                  <c:v>182501</c:v>
                </c:pt>
                <c:pt idx="10">
                  <c:v>182618</c:v>
                </c:pt>
                <c:pt idx="11">
                  <c:v>182525</c:v>
                </c:pt>
                <c:pt idx="12">
                  <c:v>182641</c:v>
                </c:pt>
                <c:pt idx="13">
                  <c:v>183627</c:v>
                </c:pt>
                <c:pt idx="14">
                  <c:v>184601</c:v>
                </c:pt>
                <c:pt idx="15">
                  <c:v>185466</c:v>
                </c:pt>
                <c:pt idx="16">
                  <c:v>186566</c:v>
                </c:pt>
                <c:pt idx="17">
                  <c:v>187632</c:v>
                </c:pt>
                <c:pt idx="18">
                  <c:v>189072</c:v>
                </c:pt>
                <c:pt idx="19">
                  <c:v>189875</c:v>
                </c:pt>
                <c:pt idx="20">
                  <c:v>190787</c:v>
                </c:pt>
                <c:pt idx="21">
                  <c:v>192165</c:v>
                </c:pt>
                <c:pt idx="22">
                  <c:v>193681</c:v>
                </c:pt>
                <c:pt idx="23">
                  <c:v>194583</c:v>
                </c:pt>
                <c:pt idx="24">
                  <c:v>195713</c:v>
                </c:pt>
                <c:pt idx="25">
                  <c:v>196447</c:v>
                </c:pt>
                <c:pt idx="26">
                  <c:v>196966</c:v>
                </c:pt>
                <c:pt idx="27">
                  <c:v>197329</c:v>
                </c:pt>
                <c:pt idx="28">
                  <c:v>197668</c:v>
                </c:pt>
                <c:pt idx="29">
                  <c:v>197765</c:v>
                </c:pt>
                <c:pt idx="30">
                  <c:v>197852</c:v>
                </c:pt>
                <c:pt idx="31">
                  <c:v>198063</c:v>
                </c:pt>
                <c:pt idx="32">
                  <c:v>198574</c:v>
                </c:pt>
                <c:pt idx="33">
                  <c:v>198992</c:v>
                </c:pt>
                <c:pt idx="34">
                  <c:v>198870</c:v>
                </c:pt>
                <c:pt idx="35">
                  <c:v>198760</c:v>
                </c:pt>
                <c:pt idx="36">
                  <c:v>198508</c:v>
                </c:pt>
                <c:pt idx="37">
                  <c:v>198057</c:v>
                </c:pt>
                <c:pt idx="38">
                  <c:v>197973</c:v>
                </c:pt>
                <c:pt idx="39">
                  <c:v>197558</c:v>
                </c:pt>
                <c:pt idx="40">
                  <c:v>196819</c:v>
                </c:pt>
                <c:pt idx="41">
                  <c:v>196232</c:v>
                </c:pt>
                <c:pt idx="42">
                  <c:v>195469</c:v>
                </c:pt>
                <c:pt idx="43">
                  <c:v>194611</c:v>
                </c:pt>
                <c:pt idx="44">
                  <c:v>193751</c:v>
                </c:pt>
                <c:pt idx="45">
                  <c:v>192492</c:v>
                </c:pt>
                <c:pt idx="46">
                  <c:v>191251</c:v>
                </c:pt>
                <c:pt idx="47">
                  <c:v>189668</c:v>
                </c:pt>
                <c:pt idx="48">
                  <c:v>187954</c:v>
                </c:pt>
                <c:pt idx="49">
                  <c:v>186204</c:v>
                </c:pt>
                <c:pt idx="50">
                  <c:v>184332</c:v>
                </c:pt>
                <c:pt idx="51">
                  <c:v>183374</c:v>
                </c:pt>
                <c:pt idx="52">
                  <c:v>181813</c:v>
                </c:pt>
                <c:pt idx="53">
                  <c:v>180126</c:v>
                </c:pt>
                <c:pt idx="54">
                  <c:v>179306</c:v>
                </c:pt>
                <c:pt idx="55">
                  <c:v>176683</c:v>
                </c:pt>
                <c:pt idx="56">
                  <c:v>175924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C-4050-8ACB-5E7449DE9608}"/>
            </c:ext>
          </c:extLst>
        </c:ser>
        <c:ser>
          <c:idx val="3"/>
          <c:order val="1"/>
          <c:tx>
            <c:strRef>
              <c:f>人口!$D$178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人口!$E$178:$BP$178</c:f>
              <c:numCache>
                <c:formatCode>0;"△ "0</c:formatCode>
                <c:ptCount val="64"/>
                <c:pt idx="0">
                  <c:v>721988</c:v>
                </c:pt>
                <c:pt idx="1">
                  <c:v>731395</c:v>
                </c:pt>
                <c:pt idx="2">
                  <c:v>739426</c:v>
                </c:pt>
                <c:pt idx="3">
                  <c:v>766084</c:v>
                </c:pt>
                <c:pt idx="4">
                  <c:v>780112</c:v>
                </c:pt>
                <c:pt idx="5">
                  <c:v>801027</c:v>
                </c:pt>
                <c:pt idx="6">
                  <c:v>815248</c:v>
                </c:pt>
                <c:pt idx="7">
                  <c:v>834172</c:v>
                </c:pt>
                <c:pt idx="8">
                  <c:v>846886</c:v>
                </c:pt>
                <c:pt idx="9">
                  <c:v>855752</c:v>
                </c:pt>
                <c:pt idx="10">
                  <c:v>872593</c:v>
                </c:pt>
                <c:pt idx="11">
                  <c:v>895191</c:v>
                </c:pt>
                <c:pt idx="12">
                  <c:v>915313</c:v>
                </c:pt>
                <c:pt idx="13">
                  <c:v>941559</c:v>
                </c:pt>
                <c:pt idx="14">
                  <c:v>970083</c:v>
                </c:pt>
                <c:pt idx="15">
                  <c:v>993045</c:v>
                </c:pt>
                <c:pt idx="16">
                  <c:v>1014569</c:v>
                </c:pt>
                <c:pt idx="17">
                  <c:v>1047376</c:v>
                </c:pt>
                <c:pt idx="18">
                  <c:v>1068573</c:v>
                </c:pt>
                <c:pt idx="19">
                  <c:v>1091082</c:v>
                </c:pt>
                <c:pt idx="20">
                  <c:v>1112106</c:v>
                </c:pt>
                <c:pt idx="21">
                  <c:v>1130209</c:v>
                </c:pt>
                <c:pt idx="22">
                  <c:v>1148405</c:v>
                </c:pt>
                <c:pt idx="23">
                  <c:v>1165440</c:v>
                </c:pt>
                <c:pt idx="24">
                  <c:v>1180442</c:v>
                </c:pt>
                <c:pt idx="25">
                  <c:v>1194914</c:v>
                </c:pt>
                <c:pt idx="26">
                  <c:v>1209677</c:v>
                </c:pt>
                <c:pt idx="27">
                  <c:v>1227160</c:v>
                </c:pt>
                <c:pt idx="28">
                  <c:v>1245146</c:v>
                </c:pt>
                <c:pt idx="29">
                  <c:v>1262680</c:v>
                </c:pt>
                <c:pt idx="30">
                  <c:v>1280070</c:v>
                </c:pt>
                <c:pt idx="31">
                  <c:v>1299433</c:v>
                </c:pt>
                <c:pt idx="32">
                  <c:v>1316462</c:v>
                </c:pt>
                <c:pt idx="33">
                  <c:v>1332242</c:v>
                </c:pt>
                <c:pt idx="34">
                  <c:v>1348760</c:v>
                </c:pt>
                <c:pt idx="35">
                  <c:v>1364857</c:v>
                </c:pt>
                <c:pt idx="36">
                  <c:v>1379416</c:v>
                </c:pt>
                <c:pt idx="37">
                  <c:v>1392271</c:v>
                </c:pt>
                <c:pt idx="38">
                  <c:v>1402331</c:v>
                </c:pt>
                <c:pt idx="39">
                  <c:v>1410404</c:v>
                </c:pt>
                <c:pt idx="40">
                  <c:v>1418562</c:v>
                </c:pt>
                <c:pt idx="41">
                  <c:v>1426276</c:v>
                </c:pt>
                <c:pt idx="42">
                  <c:v>1431268</c:v>
                </c:pt>
                <c:pt idx="43">
                  <c:v>1437326</c:v>
                </c:pt>
                <c:pt idx="44">
                  <c:v>1441646</c:v>
                </c:pt>
                <c:pt idx="45">
                  <c:v>1445653</c:v>
                </c:pt>
                <c:pt idx="46">
                  <c:v>1448980</c:v>
                </c:pt>
                <c:pt idx="47">
                  <c:v>1451567</c:v>
                </c:pt>
                <c:pt idx="48">
                  <c:v>1455274</c:v>
                </c:pt>
                <c:pt idx="49">
                  <c:v>1460056</c:v>
                </c:pt>
                <c:pt idx="50">
                  <c:v>1464856</c:v>
                </c:pt>
                <c:pt idx="51">
                  <c:v>1465688</c:v>
                </c:pt>
                <c:pt idx="52">
                  <c:v>1477019</c:v>
                </c:pt>
                <c:pt idx="53">
                  <c:v>1485888</c:v>
                </c:pt>
                <c:pt idx="54">
                  <c:v>1503825</c:v>
                </c:pt>
                <c:pt idx="55">
                  <c:v>1494662</c:v>
                </c:pt>
                <c:pt idx="56">
                  <c:v>1458033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8C-4050-8ACB-5E7449DE9608}"/>
            </c:ext>
          </c:extLst>
        </c:ser>
        <c:ser>
          <c:idx val="4"/>
          <c:order val="2"/>
          <c:tx>
            <c:strRef>
              <c:f>人口!$D$179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人口!$E$179:$BP$179</c:f>
              <c:numCache>
                <c:formatCode>0;"△ "0</c:formatCode>
                <c:ptCount val="64"/>
                <c:pt idx="0">
                  <c:v>238399</c:v>
                </c:pt>
                <c:pt idx="1">
                  <c:v>235122</c:v>
                </c:pt>
                <c:pt idx="2">
                  <c:v>229684</c:v>
                </c:pt>
                <c:pt idx="3">
                  <c:v>222612</c:v>
                </c:pt>
                <c:pt idx="4">
                  <c:v>220269</c:v>
                </c:pt>
                <c:pt idx="5">
                  <c:v>232049</c:v>
                </c:pt>
                <c:pt idx="6">
                  <c:v>229120</c:v>
                </c:pt>
                <c:pt idx="7">
                  <c:v>227604</c:v>
                </c:pt>
                <c:pt idx="8">
                  <c:v>225468</c:v>
                </c:pt>
                <c:pt idx="9">
                  <c:v>221756</c:v>
                </c:pt>
                <c:pt idx="10">
                  <c:v>220308</c:v>
                </c:pt>
                <c:pt idx="11">
                  <c:v>218384</c:v>
                </c:pt>
                <c:pt idx="12">
                  <c:v>216046</c:v>
                </c:pt>
                <c:pt idx="13">
                  <c:v>216205</c:v>
                </c:pt>
                <c:pt idx="14">
                  <c:v>216972</c:v>
                </c:pt>
                <c:pt idx="15">
                  <c:v>217780</c:v>
                </c:pt>
                <c:pt idx="16">
                  <c:v>218794</c:v>
                </c:pt>
                <c:pt idx="17">
                  <c:v>220276</c:v>
                </c:pt>
                <c:pt idx="18">
                  <c:v>221414</c:v>
                </c:pt>
                <c:pt idx="19">
                  <c:v>222290</c:v>
                </c:pt>
                <c:pt idx="20">
                  <c:v>223120</c:v>
                </c:pt>
                <c:pt idx="21">
                  <c:v>223424</c:v>
                </c:pt>
                <c:pt idx="22">
                  <c:v>224271</c:v>
                </c:pt>
                <c:pt idx="23">
                  <c:v>224586</c:v>
                </c:pt>
                <c:pt idx="24">
                  <c:v>225270</c:v>
                </c:pt>
                <c:pt idx="25">
                  <c:v>225900</c:v>
                </c:pt>
                <c:pt idx="26">
                  <c:v>226147</c:v>
                </c:pt>
                <c:pt idx="27">
                  <c:v>226290</c:v>
                </c:pt>
                <c:pt idx="28">
                  <c:v>226252</c:v>
                </c:pt>
                <c:pt idx="29">
                  <c:v>226214</c:v>
                </c:pt>
                <c:pt idx="30">
                  <c:v>225972</c:v>
                </c:pt>
                <c:pt idx="31">
                  <c:v>225987</c:v>
                </c:pt>
                <c:pt idx="32">
                  <c:v>226102</c:v>
                </c:pt>
                <c:pt idx="33">
                  <c:v>226214</c:v>
                </c:pt>
                <c:pt idx="34">
                  <c:v>226221</c:v>
                </c:pt>
                <c:pt idx="35">
                  <c:v>226406</c:v>
                </c:pt>
                <c:pt idx="36">
                  <c:v>226072</c:v>
                </c:pt>
                <c:pt idx="37">
                  <c:v>225950</c:v>
                </c:pt>
                <c:pt idx="38">
                  <c:v>225881</c:v>
                </c:pt>
                <c:pt idx="39">
                  <c:v>225585</c:v>
                </c:pt>
                <c:pt idx="40">
                  <c:v>224941</c:v>
                </c:pt>
                <c:pt idx="41">
                  <c:v>224141</c:v>
                </c:pt>
                <c:pt idx="42">
                  <c:v>223331</c:v>
                </c:pt>
                <c:pt idx="43">
                  <c:v>222362</c:v>
                </c:pt>
                <c:pt idx="44">
                  <c:v>221313</c:v>
                </c:pt>
                <c:pt idx="45">
                  <c:v>220205</c:v>
                </c:pt>
                <c:pt idx="46">
                  <c:v>218520</c:v>
                </c:pt>
                <c:pt idx="47">
                  <c:v>217094</c:v>
                </c:pt>
                <c:pt idx="48">
                  <c:v>215074</c:v>
                </c:pt>
                <c:pt idx="49">
                  <c:v>213895</c:v>
                </c:pt>
                <c:pt idx="50">
                  <c:v>212728</c:v>
                </c:pt>
                <c:pt idx="51">
                  <c:v>212322</c:v>
                </c:pt>
                <c:pt idx="52">
                  <c:v>211132</c:v>
                </c:pt>
                <c:pt idx="53">
                  <c:v>210109</c:v>
                </c:pt>
                <c:pt idx="54">
                  <c:v>209493</c:v>
                </c:pt>
                <c:pt idx="55">
                  <c:v>206925</c:v>
                </c:pt>
                <c:pt idx="56">
                  <c:v>206318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8C-4050-8ACB-5E7449DE9608}"/>
            </c:ext>
          </c:extLst>
        </c:ser>
        <c:ser>
          <c:idx val="5"/>
          <c:order val="3"/>
          <c:tx>
            <c:strRef>
              <c:f>人口!$D$180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人口!$E$180:$BP$180</c:f>
              <c:numCache>
                <c:formatCode>General</c:formatCode>
                <c:ptCount val="64"/>
                <c:pt idx="0" formatCode="0;&quot;△ &quot;0">
                  <c:v>129135</c:v>
                </c:pt>
                <c:pt idx="1">
                  <c:v>127207</c:v>
                </c:pt>
                <c:pt idx="2">
                  <c:v>123001</c:v>
                </c:pt>
                <c:pt idx="3">
                  <c:v>119586</c:v>
                </c:pt>
                <c:pt idx="4">
                  <c:v>118043</c:v>
                </c:pt>
                <c:pt idx="5">
                  <c:v>121311</c:v>
                </c:pt>
                <c:pt idx="6">
                  <c:v>119224</c:v>
                </c:pt>
                <c:pt idx="7">
                  <c:v>117644</c:v>
                </c:pt>
                <c:pt idx="8">
                  <c:v>114672</c:v>
                </c:pt>
                <c:pt idx="9">
                  <c:v>111766</c:v>
                </c:pt>
                <c:pt idx="10">
                  <c:v>109232</c:v>
                </c:pt>
                <c:pt idx="11">
                  <c:v>106902</c:v>
                </c:pt>
                <c:pt idx="12">
                  <c:v>104738</c:v>
                </c:pt>
                <c:pt idx="13">
                  <c:v>103198</c:v>
                </c:pt>
                <c:pt idx="14">
                  <c:v>102080</c:v>
                </c:pt>
                <c:pt idx="15">
                  <c:v>101057</c:v>
                </c:pt>
                <c:pt idx="16">
                  <c:v>100760</c:v>
                </c:pt>
                <c:pt idx="17">
                  <c:v>99787</c:v>
                </c:pt>
                <c:pt idx="18">
                  <c:v>99560</c:v>
                </c:pt>
                <c:pt idx="19">
                  <c:v>98787</c:v>
                </c:pt>
                <c:pt idx="20">
                  <c:v>98194</c:v>
                </c:pt>
                <c:pt idx="21">
                  <c:v>97976</c:v>
                </c:pt>
                <c:pt idx="22">
                  <c:v>97608</c:v>
                </c:pt>
                <c:pt idx="23">
                  <c:v>97217</c:v>
                </c:pt>
                <c:pt idx="24">
                  <c:v>96859</c:v>
                </c:pt>
                <c:pt idx="25">
                  <c:v>96546</c:v>
                </c:pt>
                <c:pt idx="26">
                  <c:v>96078</c:v>
                </c:pt>
                <c:pt idx="27">
                  <c:v>95323</c:v>
                </c:pt>
                <c:pt idx="28">
                  <c:v>94842</c:v>
                </c:pt>
                <c:pt idx="29">
                  <c:v>94216</c:v>
                </c:pt>
                <c:pt idx="30">
                  <c:v>93496</c:v>
                </c:pt>
                <c:pt idx="31">
                  <c:v>92975</c:v>
                </c:pt>
                <c:pt idx="32">
                  <c:v>92221</c:v>
                </c:pt>
                <c:pt idx="33">
                  <c:v>91501</c:v>
                </c:pt>
                <c:pt idx="34">
                  <c:v>90781</c:v>
                </c:pt>
                <c:pt idx="35">
                  <c:v>89944</c:v>
                </c:pt>
                <c:pt idx="36">
                  <c:v>89226</c:v>
                </c:pt>
                <c:pt idx="37">
                  <c:v>88445</c:v>
                </c:pt>
                <c:pt idx="38">
                  <c:v>87775</c:v>
                </c:pt>
                <c:pt idx="39">
                  <c:v>87185</c:v>
                </c:pt>
                <c:pt idx="40">
                  <c:v>86525</c:v>
                </c:pt>
                <c:pt idx="41">
                  <c:v>85706</c:v>
                </c:pt>
                <c:pt idx="42">
                  <c:v>84858</c:v>
                </c:pt>
                <c:pt idx="43">
                  <c:v>84108</c:v>
                </c:pt>
                <c:pt idx="44">
                  <c:v>83118</c:v>
                </c:pt>
                <c:pt idx="45" formatCode="0;&quot;△ &quot;0">
                  <c:v>82077</c:v>
                </c:pt>
                <c:pt idx="46">
                  <c:v>80965</c:v>
                </c:pt>
                <c:pt idx="47">
                  <c:v>79880</c:v>
                </c:pt>
                <c:pt idx="48">
                  <c:v>78773</c:v>
                </c:pt>
                <c:pt idx="49">
                  <c:v>77725</c:v>
                </c:pt>
                <c:pt idx="50">
                  <c:v>76625</c:v>
                </c:pt>
                <c:pt idx="51">
                  <c:v>75760</c:v>
                </c:pt>
                <c:pt idx="52">
                  <c:v>74624</c:v>
                </c:pt>
                <c:pt idx="53">
                  <c:v>73623</c:v>
                </c:pt>
                <c:pt idx="54">
                  <c:v>72721</c:v>
                </c:pt>
                <c:pt idx="55">
                  <c:v>71411</c:v>
                </c:pt>
                <c:pt idx="56">
                  <c:v>70530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8C-4050-8ACB-5E7449DE9608}"/>
            </c:ext>
          </c:extLst>
        </c:ser>
        <c:ser>
          <c:idx val="6"/>
          <c:order val="4"/>
          <c:tx>
            <c:strRef>
              <c:f>人口!$D$181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人口!$E$181:$BP$181</c:f>
              <c:numCache>
                <c:formatCode>General</c:formatCode>
                <c:ptCount val="64"/>
                <c:pt idx="0" formatCode="0;&quot;△ &quot;0">
                  <c:v>121899</c:v>
                </c:pt>
                <c:pt idx="1">
                  <c:v>118049</c:v>
                </c:pt>
                <c:pt idx="2">
                  <c:v>115496</c:v>
                </c:pt>
                <c:pt idx="3">
                  <c:v>113252</c:v>
                </c:pt>
                <c:pt idx="4">
                  <c:v>112260</c:v>
                </c:pt>
                <c:pt idx="5">
                  <c:v>116300</c:v>
                </c:pt>
                <c:pt idx="6">
                  <c:v>114432</c:v>
                </c:pt>
                <c:pt idx="7">
                  <c:v>113051</c:v>
                </c:pt>
                <c:pt idx="8">
                  <c:v>110522</c:v>
                </c:pt>
                <c:pt idx="9">
                  <c:v>107962</c:v>
                </c:pt>
                <c:pt idx="10">
                  <c:v>105512</c:v>
                </c:pt>
                <c:pt idx="11">
                  <c:v>103897</c:v>
                </c:pt>
                <c:pt idx="12">
                  <c:v>102391</c:v>
                </c:pt>
                <c:pt idx="13">
                  <c:v>101613</c:v>
                </c:pt>
                <c:pt idx="14">
                  <c:v>100927</c:v>
                </c:pt>
                <c:pt idx="15">
                  <c:v>100590</c:v>
                </c:pt>
                <c:pt idx="16">
                  <c:v>100550</c:v>
                </c:pt>
                <c:pt idx="17">
                  <c:v>100356</c:v>
                </c:pt>
                <c:pt idx="18">
                  <c:v>100408</c:v>
                </c:pt>
                <c:pt idx="19">
                  <c:v>100544</c:v>
                </c:pt>
                <c:pt idx="20">
                  <c:v>100664</c:v>
                </c:pt>
                <c:pt idx="21">
                  <c:v>100731</c:v>
                </c:pt>
                <c:pt idx="22">
                  <c:v>100669</c:v>
                </c:pt>
                <c:pt idx="23">
                  <c:v>100759</c:v>
                </c:pt>
                <c:pt idx="24">
                  <c:v>100725</c:v>
                </c:pt>
                <c:pt idx="25">
                  <c:v>100839</c:v>
                </c:pt>
                <c:pt idx="26">
                  <c:v>100882</c:v>
                </c:pt>
                <c:pt idx="27">
                  <c:v>100782</c:v>
                </c:pt>
                <c:pt idx="28">
                  <c:v>100461</c:v>
                </c:pt>
                <c:pt idx="29">
                  <c:v>100111</c:v>
                </c:pt>
                <c:pt idx="30">
                  <c:v>99939</c:v>
                </c:pt>
                <c:pt idx="31">
                  <c:v>99616</c:v>
                </c:pt>
                <c:pt idx="32">
                  <c:v>99139</c:v>
                </c:pt>
                <c:pt idx="33">
                  <c:v>98767</c:v>
                </c:pt>
                <c:pt idx="34">
                  <c:v>98532</c:v>
                </c:pt>
                <c:pt idx="35">
                  <c:v>98154</c:v>
                </c:pt>
                <c:pt idx="36">
                  <c:v>97633</c:v>
                </c:pt>
                <c:pt idx="37">
                  <c:v>97103</c:v>
                </c:pt>
                <c:pt idx="38">
                  <c:v>96398</c:v>
                </c:pt>
                <c:pt idx="39">
                  <c:v>95731</c:v>
                </c:pt>
                <c:pt idx="40">
                  <c:v>95213</c:v>
                </c:pt>
                <c:pt idx="41">
                  <c:v>94344</c:v>
                </c:pt>
                <c:pt idx="42">
                  <c:v>93638</c:v>
                </c:pt>
                <c:pt idx="43">
                  <c:v>92791</c:v>
                </c:pt>
                <c:pt idx="44">
                  <c:v>92067</c:v>
                </c:pt>
                <c:pt idx="45">
                  <c:v>91083</c:v>
                </c:pt>
                <c:pt idx="46">
                  <c:v>89948</c:v>
                </c:pt>
                <c:pt idx="47">
                  <c:v>88844</c:v>
                </c:pt>
                <c:pt idx="48">
                  <c:v>87528</c:v>
                </c:pt>
                <c:pt idx="49">
                  <c:v>86667</c:v>
                </c:pt>
                <c:pt idx="50">
                  <c:v>85786</c:v>
                </c:pt>
                <c:pt idx="51">
                  <c:v>85650</c:v>
                </c:pt>
                <c:pt idx="52">
                  <c:v>84810</c:v>
                </c:pt>
                <c:pt idx="53">
                  <c:v>84169</c:v>
                </c:pt>
                <c:pt idx="54">
                  <c:v>83763</c:v>
                </c:pt>
                <c:pt idx="55">
                  <c:v>82523</c:v>
                </c:pt>
                <c:pt idx="56">
                  <c:v>82026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8C-4050-8ACB-5E7449DE9608}"/>
            </c:ext>
          </c:extLst>
        </c:ser>
        <c:ser>
          <c:idx val="7"/>
          <c:order val="5"/>
          <c:tx>
            <c:strRef>
              <c:f>人口!$D$182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人口!$E$182:$BP$182</c:f>
              <c:numCache>
                <c:formatCode>0;"△ "0</c:formatCode>
                <c:ptCount val="64"/>
                <c:pt idx="0">
                  <c:v>222452</c:v>
                </c:pt>
                <c:pt idx="1">
                  <c:v>221114</c:v>
                </c:pt>
                <c:pt idx="2">
                  <c:v>220543</c:v>
                </c:pt>
                <c:pt idx="3">
                  <c:v>220965</c:v>
                </c:pt>
                <c:pt idx="4">
                  <c:v>219484</c:v>
                </c:pt>
                <c:pt idx="5">
                  <c:v>227653</c:v>
                </c:pt>
                <c:pt idx="6">
                  <c:v>226262</c:v>
                </c:pt>
                <c:pt idx="7">
                  <c:v>226700</c:v>
                </c:pt>
                <c:pt idx="8">
                  <c:v>236564</c:v>
                </c:pt>
                <c:pt idx="9">
                  <c:v>235105</c:v>
                </c:pt>
                <c:pt idx="10">
                  <c:v>234247</c:v>
                </c:pt>
                <c:pt idx="11">
                  <c:v>234272</c:v>
                </c:pt>
                <c:pt idx="12">
                  <c:v>234980</c:v>
                </c:pt>
                <c:pt idx="13">
                  <c:v>235061</c:v>
                </c:pt>
                <c:pt idx="14">
                  <c:v>236191</c:v>
                </c:pt>
                <c:pt idx="15">
                  <c:v>236893</c:v>
                </c:pt>
                <c:pt idx="16">
                  <c:v>238529</c:v>
                </c:pt>
                <c:pt idx="17">
                  <c:v>239732</c:v>
                </c:pt>
                <c:pt idx="18">
                  <c:v>240693</c:v>
                </c:pt>
                <c:pt idx="19">
                  <c:v>241954</c:v>
                </c:pt>
                <c:pt idx="20">
                  <c:v>242912</c:v>
                </c:pt>
                <c:pt idx="21">
                  <c:v>244007</c:v>
                </c:pt>
                <c:pt idx="22">
                  <c:v>245088</c:v>
                </c:pt>
                <c:pt idx="23">
                  <c:v>244951</c:v>
                </c:pt>
                <c:pt idx="24">
                  <c:v>244899</c:v>
                </c:pt>
                <c:pt idx="25">
                  <c:v>244789</c:v>
                </c:pt>
                <c:pt idx="26">
                  <c:v>244483</c:v>
                </c:pt>
                <c:pt idx="27">
                  <c:v>243821</c:v>
                </c:pt>
                <c:pt idx="28">
                  <c:v>242818</c:v>
                </c:pt>
                <c:pt idx="29">
                  <c:v>241925</c:v>
                </c:pt>
                <c:pt idx="30">
                  <c:v>240835</c:v>
                </c:pt>
                <c:pt idx="31">
                  <c:v>240146</c:v>
                </c:pt>
                <c:pt idx="32">
                  <c:v>239417</c:v>
                </c:pt>
                <c:pt idx="33">
                  <c:v>238679</c:v>
                </c:pt>
                <c:pt idx="34">
                  <c:v>237920</c:v>
                </c:pt>
                <c:pt idx="35">
                  <c:v>237006</c:v>
                </c:pt>
                <c:pt idx="36">
                  <c:v>236266</c:v>
                </c:pt>
                <c:pt idx="37">
                  <c:v>235549</c:v>
                </c:pt>
                <c:pt idx="38">
                  <c:v>234670</c:v>
                </c:pt>
                <c:pt idx="39">
                  <c:v>233619</c:v>
                </c:pt>
                <c:pt idx="40">
                  <c:v>232581</c:v>
                </c:pt>
                <c:pt idx="41">
                  <c:v>231055</c:v>
                </c:pt>
                <c:pt idx="42">
                  <c:v>229964</c:v>
                </c:pt>
                <c:pt idx="43">
                  <c:v>228575</c:v>
                </c:pt>
                <c:pt idx="44">
                  <c:v>227147</c:v>
                </c:pt>
                <c:pt idx="45">
                  <c:v>225094</c:v>
                </c:pt>
                <c:pt idx="46">
                  <c:v>223534</c:v>
                </c:pt>
                <c:pt idx="47">
                  <c:v>221606</c:v>
                </c:pt>
                <c:pt idx="48">
                  <c:v>219858</c:v>
                </c:pt>
                <c:pt idx="49">
                  <c:v>218042</c:v>
                </c:pt>
                <c:pt idx="50">
                  <c:v>216268</c:v>
                </c:pt>
                <c:pt idx="51">
                  <c:v>202081</c:v>
                </c:pt>
                <c:pt idx="52">
                  <c:v>199707</c:v>
                </c:pt>
                <c:pt idx="53">
                  <c:v>197831</c:v>
                </c:pt>
                <c:pt idx="54">
                  <c:v>197199</c:v>
                </c:pt>
                <c:pt idx="55">
                  <c:v>194808</c:v>
                </c:pt>
                <c:pt idx="56">
                  <c:v>194630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8C-4050-8ACB-5E7449DE9608}"/>
            </c:ext>
          </c:extLst>
        </c:ser>
        <c:ser>
          <c:idx val="8"/>
          <c:order val="6"/>
          <c:tx>
            <c:strRef>
              <c:f>人口!$D$183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人口!$E$183:$BP$183</c:f>
              <c:numCache>
                <c:formatCode>General</c:formatCode>
                <c:ptCount val="64"/>
                <c:pt idx="0" formatCode="0;&quot;△ &quot;0">
                  <c:v>109140</c:v>
                </c:pt>
                <c:pt idx="1">
                  <c:v>109919</c:v>
                </c:pt>
                <c:pt idx="2">
                  <c:v>109991</c:v>
                </c:pt>
                <c:pt idx="3">
                  <c:v>110018</c:v>
                </c:pt>
                <c:pt idx="4">
                  <c:v>109592</c:v>
                </c:pt>
                <c:pt idx="5">
                  <c:v>113198</c:v>
                </c:pt>
                <c:pt idx="6">
                  <c:v>112814</c:v>
                </c:pt>
                <c:pt idx="7">
                  <c:v>113247</c:v>
                </c:pt>
                <c:pt idx="8">
                  <c:v>113789</c:v>
                </c:pt>
                <c:pt idx="9">
                  <c:v>113342</c:v>
                </c:pt>
                <c:pt idx="10">
                  <c:v>113226</c:v>
                </c:pt>
                <c:pt idx="11">
                  <c:v>113449</c:v>
                </c:pt>
                <c:pt idx="12">
                  <c:v>113465</c:v>
                </c:pt>
                <c:pt idx="13">
                  <c:v>113813</c:v>
                </c:pt>
                <c:pt idx="14">
                  <c:v>114046</c:v>
                </c:pt>
                <c:pt idx="15">
                  <c:v>113820</c:v>
                </c:pt>
                <c:pt idx="16">
                  <c:v>114304</c:v>
                </c:pt>
                <c:pt idx="17">
                  <c:v>114729</c:v>
                </c:pt>
                <c:pt idx="18">
                  <c:v>115494</c:v>
                </c:pt>
                <c:pt idx="19">
                  <c:v>115808</c:v>
                </c:pt>
                <c:pt idx="20">
                  <c:v>115748</c:v>
                </c:pt>
                <c:pt idx="21">
                  <c:v>115789</c:v>
                </c:pt>
                <c:pt idx="22">
                  <c:v>115666</c:v>
                </c:pt>
                <c:pt idx="23">
                  <c:v>115414</c:v>
                </c:pt>
                <c:pt idx="24">
                  <c:v>114969</c:v>
                </c:pt>
                <c:pt idx="25">
                  <c:v>114485</c:v>
                </c:pt>
                <c:pt idx="26">
                  <c:v>113825</c:v>
                </c:pt>
                <c:pt idx="27">
                  <c:v>113016</c:v>
                </c:pt>
                <c:pt idx="28">
                  <c:v>112320</c:v>
                </c:pt>
                <c:pt idx="29">
                  <c:v>111580</c:v>
                </c:pt>
                <c:pt idx="30">
                  <c:v>110782</c:v>
                </c:pt>
                <c:pt idx="31">
                  <c:v>109590</c:v>
                </c:pt>
                <c:pt idx="32">
                  <c:v>108636</c:v>
                </c:pt>
                <c:pt idx="33">
                  <c:v>107925</c:v>
                </c:pt>
                <c:pt idx="34">
                  <c:v>107142</c:v>
                </c:pt>
                <c:pt idx="35">
                  <c:v>106541</c:v>
                </c:pt>
                <c:pt idx="36">
                  <c:v>105884</c:v>
                </c:pt>
                <c:pt idx="37">
                  <c:v>105104</c:v>
                </c:pt>
                <c:pt idx="38">
                  <c:v>104546</c:v>
                </c:pt>
                <c:pt idx="39">
                  <c:v>103890</c:v>
                </c:pt>
                <c:pt idx="40">
                  <c:v>103333</c:v>
                </c:pt>
                <c:pt idx="41">
                  <c:v>102419</c:v>
                </c:pt>
                <c:pt idx="42">
                  <c:v>101434</c:v>
                </c:pt>
                <c:pt idx="43">
                  <c:v>100638</c:v>
                </c:pt>
                <c:pt idx="44">
                  <c:v>99660</c:v>
                </c:pt>
                <c:pt idx="45">
                  <c:v>98228</c:v>
                </c:pt>
                <c:pt idx="46">
                  <c:v>96936</c:v>
                </c:pt>
                <c:pt idx="47">
                  <c:v>95575</c:v>
                </c:pt>
                <c:pt idx="48">
                  <c:v>94292</c:v>
                </c:pt>
                <c:pt idx="49">
                  <c:v>93168</c:v>
                </c:pt>
                <c:pt idx="50">
                  <c:v>92055</c:v>
                </c:pt>
                <c:pt idx="51">
                  <c:v>85658</c:v>
                </c:pt>
                <c:pt idx="52">
                  <c:v>84051</c:v>
                </c:pt>
                <c:pt idx="53">
                  <c:v>82763</c:v>
                </c:pt>
                <c:pt idx="54">
                  <c:v>81826</c:v>
                </c:pt>
                <c:pt idx="55">
                  <c:v>80077</c:v>
                </c:pt>
                <c:pt idx="56">
                  <c:v>79449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8C-4050-8ACB-5E7449DE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110144"/>
        <c:axId val="335111680"/>
      </c:barChart>
      <c:catAx>
        <c:axId val="3351101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11168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1116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11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212238881098766"/>
          <c:y val="0.62159331772717596"/>
          <c:w val="0.5144493582137849"/>
          <c:h val="0.13079761651415195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b="1"/>
              <a:t>仙台市人口の割合</a:t>
            </a:r>
          </a:p>
          <a:p>
            <a:pPr>
              <a:defRPr/>
            </a:pPr>
            <a:r>
              <a:rPr lang="ja-JP" sz="1200"/>
              <a:t>(</a:t>
            </a:r>
            <a:r>
              <a:rPr lang="ja-JP" altLang="en-US" sz="1200"/>
              <a:t>住民基本台帳</a:t>
            </a:r>
            <a:r>
              <a:rPr lang="ja-JP" sz="1200"/>
              <a:t>人口)</a:t>
            </a:r>
          </a:p>
        </c:rich>
      </c:tx>
      <c:layout>
        <c:manualLayout>
          <c:xMode val="edge"/>
          <c:yMode val="edge"/>
          <c:x val="0.29687684262887787"/>
          <c:y val="0.19793041072568635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12528162514797E-2"/>
          <c:y val="1.7061916785164239E-2"/>
          <c:w val="0.9469943744568835"/>
          <c:h val="0.90508797705939581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人口!$D$75</c:f>
              <c:strCache>
                <c:ptCount val="1"/>
                <c:pt idx="0">
                  <c:v>仙台市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人口!$E$75:$BP$75</c:f>
              <c:numCache>
                <c:formatCode>General</c:formatCode>
                <c:ptCount val="64"/>
                <c:pt idx="0">
                  <c:v>461942</c:v>
                </c:pt>
                <c:pt idx="1">
                  <c:v>471607</c:v>
                </c:pt>
                <c:pt idx="2">
                  <c:v>482753</c:v>
                </c:pt>
                <c:pt idx="3">
                  <c:v>507344</c:v>
                </c:pt>
                <c:pt idx="4">
                  <c:v>518446</c:v>
                </c:pt>
                <c:pt idx="5">
                  <c:v>529805</c:v>
                </c:pt>
                <c:pt idx="6">
                  <c:v>541787</c:v>
                </c:pt>
                <c:pt idx="7">
                  <c:v>556829</c:v>
                </c:pt>
                <c:pt idx="8">
                  <c:v>564775</c:v>
                </c:pt>
                <c:pt idx="9">
                  <c:v>573609</c:v>
                </c:pt>
                <c:pt idx="10">
                  <c:v>589411</c:v>
                </c:pt>
                <c:pt idx="11">
                  <c:v>606767</c:v>
                </c:pt>
                <c:pt idx="12">
                  <c:v>622734</c:v>
                </c:pt>
                <c:pt idx="13">
                  <c:v>644239</c:v>
                </c:pt>
                <c:pt idx="14">
                  <c:v>665627</c:v>
                </c:pt>
                <c:pt idx="15">
                  <c:v>682535</c:v>
                </c:pt>
                <c:pt idx="16">
                  <c:v>697967</c:v>
                </c:pt>
                <c:pt idx="17">
                  <c:v>725094</c:v>
                </c:pt>
                <c:pt idx="18">
                  <c:v>741306</c:v>
                </c:pt>
                <c:pt idx="19">
                  <c:v>759390</c:v>
                </c:pt>
                <c:pt idx="20">
                  <c:v>776258</c:v>
                </c:pt>
                <c:pt idx="21">
                  <c:v>790717</c:v>
                </c:pt>
                <c:pt idx="22">
                  <c:v>804184</c:v>
                </c:pt>
                <c:pt idx="23">
                  <c:v>818312</c:v>
                </c:pt>
                <c:pt idx="24">
                  <c:v>830243</c:v>
                </c:pt>
                <c:pt idx="25">
                  <c:v>842271</c:v>
                </c:pt>
                <c:pt idx="26">
                  <c:v>854452</c:v>
                </c:pt>
                <c:pt idx="27">
                  <c:v>868728</c:v>
                </c:pt>
                <c:pt idx="28" formatCode="0">
                  <c:v>882707</c:v>
                </c:pt>
                <c:pt idx="29" formatCode="0">
                  <c:v>895161</c:v>
                </c:pt>
                <c:pt idx="30" formatCode="0">
                  <c:v>902946</c:v>
                </c:pt>
                <c:pt idx="31" formatCode="0">
                  <c:v>914349</c:v>
                </c:pt>
                <c:pt idx="32" formatCode="0">
                  <c:v>924698</c:v>
                </c:pt>
                <c:pt idx="33" formatCode="0">
                  <c:v>932793</c:v>
                </c:pt>
                <c:pt idx="34" formatCode="0">
                  <c:v>941360</c:v>
                </c:pt>
                <c:pt idx="35" formatCode="0">
                  <c:v>952517</c:v>
                </c:pt>
                <c:pt idx="36" formatCode="0">
                  <c:v>961758</c:v>
                </c:pt>
                <c:pt idx="37" formatCode="0">
                  <c:v>970103</c:v>
                </c:pt>
                <c:pt idx="38" formatCode="0">
                  <c:v>976594</c:v>
                </c:pt>
                <c:pt idx="39" formatCode="0">
                  <c:v>981629</c:v>
                </c:pt>
                <c:pt idx="40" formatCode="0">
                  <c:v>986494</c:v>
                </c:pt>
                <c:pt idx="41" formatCode="0">
                  <c:v>992319</c:v>
                </c:pt>
                <c:pt idx="42" formatCode="0">
                  <c:v>995725</c:v>
                </c:pt>
                <c:pt idx="43" formatCode="0">
                  <c:v>998990</c:v>
                </c:pt>
                <c:pt idx="44" formatCode="0;&quot;△ &quot;0">
                  <c:v>1001085</c:v>
                </c:pt>
                <c:pt idx="45" formatCode="0;&quot;△ &quot;0">
                  <c:v>1004065</c:v>
                </c:pt>
                <c:pt idx="46" formatCode="0;&quot;△ &quot;0">
                  <c:v>1006586</c:v>
                </c:pt>
                <c:pt idx="47" formatCode="0;&quot;△ &quot;0">
                  <c:v>1007901</c:v>
                </c:pt>
                <c:pt idx="48" formatCode="0;&quot;△ &quot;0">
                  <c:v>1010227</c:v>
                </c:pt>
                <c:pt idx="49" formatCode="0;&quot;△ &quot;0">
                  <c:v>1012882</c:v>
                </c:pt>
                <c:pt idx="50" formatCode="0;&quot;△ &quot;0">
                  <c:v>1016096</c:v>
                </c:pt>
                <c:pt idx="51" formatCode="0;&quot;△ &quot;0">
                  <c:v>1022664</c:v>
                </c:pt>
                <c:pt idx="52" formatCode="0;&quot;△ &quot;0">
                  <c:v>1033615</c:v>
                </c:pt>
                <c:pt idx="53" formatCode="0;&quot;△ &quot;0">
                  <c:v>1039943</c:v>
                </c:pt>
                <c:pt idx="54" formatCode="0;&quot;△ &quot;0">
                  <c:v>1053509</c:v>
                </c:pt>
                <c:pt idx="55" formatCode="0;&quot;△ &quot;0">
                  <c:v>1045205</c:v>
                </c:pt>
                <c:pt idx="56" formatCode="0;&quot;△ &quot;0">
                  <c:v>1058517</c:v>
                </c:pt>
                <c:pt idx="57" formatCode="0;&quot;△ &quot;0">
                  <c:v>1060545</c:v>
                </c:pt>
                <c:pt idx="58" formatCode="0;&quot;△ &quot;0">
                  <c:v>1062585</c:v>
                </c:pt>
                <c:pt idx="59" formatCode="0;&quot;△ &quot;0">
                  <c:v>1064060</c:v>
                </c:pt>
                <c:pt idx="60" formatCode="0;&quot;△ &quot;0">
                  <c:v>1065932</c:v>
                </c:pt>
                <c:pt idx="61" formatCode="0;&quot;△ &quot;0">
                  <c:v>1065365</c:v>
                </c:pt>
                <c:pt idx="62" formatCode="0;&quot;△ &quot;0">
                  <c:v>1067486</c:v>
                </c:pt>
                <c:pt idx="63" formatCode="0;&quot;△ &quot;0">
                  <c:v>1066362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C-4D25-9FED-0521E4BB6336}"/>
            </c:ext>
          </c:extLst>
        </c:ser>
        <c:ser>
          <c:idx val="3"/>
          <c:order val="1"/>
          <c:tx>
            <c:strRef>
              <c:f>人口!$D$185</c:f>
              <c:strCache>
                <c:ptCount val="1"/>
                <c:pt idx="0">
                  <c:v>仙台市以外の人口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人口!$E$66:$BP$66</c:f>
              <c:numCache>
                <c:formatCode>[$-411]m\.d\.ge</c:formatCode>
                <c:ptCount val="64"/>
                <c:pt idx="0">
                  <c:v>22281</c:v>
                </c:pt>
                <c:pt idx="1">
                  <c:v>22646</c:v>
                </c:pt>
                <c:pt idx="2">
                  <c:v>23011</c:v>
                </c:pt>
                <c:pt idx="3">
                  <c:v>23376</c:v>
                </c:pt>
                <c:pt idx="4">
                  <c:v>23742</c:v>
                </c:pt>
                <c:pt idx="5">
                  <c:v>24107</c:v>
                </c:pt>
                <c:pt idx="6">
                  <c:v>24472</c:v>
                </c:pt>
                <c:pt idx="7">
                  <c:v>24837</c:v>
                </c:pt>
                <c:pt idx="8">
                  <c:v>25203</c:v>
                </c:pt>
                <c:pt idx="9">
                  <c:v>25568</c:v>
                </c:pt>
                <c:pt idx="10">
                  <c:v>25933</c:v>
                </c:pt>
                <c:pt idx="11">
                  <c:v>26298</c:v>
                </c:pt>
                <c:pt idx="12">
                  <c:v>26664</c:v>
                </c:pt>
                <c:pt idx="13">
                  <c:v>27029</c:v>
                </c:pt>
                <c:pt idx="14">
                  <c:v>27394</c:v>
                </c:pt>
                <c:pt idx="15">
                  <c:v>27759</c:v>
                </c:pt>
                <c:pt idx="16">
                  <c:v>28125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人口!$E$185:$BP$185</c:f>
              <c:numCache>
                <c:formatCode>0;"△ "0</c:formatCode>
                <c:ptCount val="64"/>
                <c:pt idx="0">
                  <c:v>1273971</c:v>
                </c:pt>
                <c:pt idx="1">
                  <c:v>1261697</c:v>
                </c:pt>
                <c:pt idx="2">
                  <c:v>1243282</c:v>
                </c:pt>
                <c:pt idx="3">
                  <c:v>1230033</c:v>
                </c:pt>
                <c:pt idx="4">
                  <c:v>1225665</c:v>
                </c:pt>
                <c:pt idx="5">
                  <c:v>1270987</c:v>
                </c:pt>
                <c:pt idx="6">
                  <c:v>1262312</c:v>
                </c:pt>
                <c:pt idx="7">
                  <c:v>1261042</c:v>
                </c:pt>
                <c:pt idx="8">
                  <c:v>1267307</c:v>
                </c:pt>
                <c:pt idx="9">
                  <c:v>1254575</c:v>
                </c:pt>
                <c:pt idx="10">
                  <c:v>1248325</c:v>
                </c:pt>
                <c:pt idx="11">
                  <c:v>1247853</c:v>
                </c:pt>
                <c:pt idx="12">
                  <c:v>1246840</c:v>
                </c:pt>
                <c:pt idx="13">
                  <c:v>1250837</c:v>
                </c:pt>
                <c:pt idx="14">
                  <c:v>1259273</c:v>
                </c:pt>
                <c:pt idx="15">
                  <c:v>1266116</c:v>
                </c:pt>
                <c:pt idx="16">
                  <c:v>1276105</c:v>
                </c:pt>
                <c:pt idx="17">
                  <c:v>1284794</c:v>
                </c:pt>
                <c:pt idx="18">
                  <c:v>1293908</c:v>
                </c:pt>
                <c:pt idx="19">
                  <c:v>1300950</c:v>
                </c:pt>
                <c:pt idx="20">
                  <c:v>1307273</c:v>
                </c:pt>
                <c:pt idx="21">
                  <c:v>1313584</c:v>
                </c:pt>
                <c:pt idx="22">
                  <c:v>1321204</c:v>
                </c:pt>
                <c:pt idx="23">
                  <c:v>1324638</c:v>
                </c:pt>
                <c:pt idx="24">
                  <c:v>1328634</c:v>
                </c:pt>
                <c:pt idx="25">
                  <c:v>1331649</c:v>
                </c:pt>
                <c:pt idx="26">
                  <c:v>1333606</c:v>
                </c:pt>
                <c:pt idx="27">
                  <c:v>1334993</c:v>
                </c:pt>
                <c:pt idx="28">
                  <c:v>1336800</c:v>
                </c:pt>
                <c:pt idx="29">
                  <c:v>1339330</c:v>
                </c:pt>
                <c:pt idx="30">
                  <c:v>1346000</c:v>
                </c:pt>
                <c:pt idx="31">
                  <c:v>1351461</c:v>
                </c:pt>
                <c:pt idx="32">
                  <c:v>1355853</c:v>
                </c:pt>
                <c:pt idx="33">
                  <c:v>1361527</c:v>
                </c:pt>
                <c:pt idx="34">
                  <c:v>1366866</c:v>
                </c:pt>
                <c:pt idx="35">
                  <c:v>1369151</c:v>
                </c:pt>
                <c:pt idx="36">
                  <c:v>1371247</c:v>
                </c:pt>
                <c:pt idx="37">
                  <c:v>1372376</c:v>
                </c:pt>
                <c:pt idx="38">
                  <c:v>1372980</c:v>
                </c:pt>
                <c:pt idx="39">
                  <c:v>1372343</c:v>
                </c:pt>
                <c:pt idx="40">
                  <c:v>1371480</c:v>
                </c:pt>
                <c:pt idx="41">
                  <c:v>1367854</c:v>
                </c:pt>
                <c:pt idx="42">
                  <c:v>1364237</c:v>
                </c:pt>
                <c:pt idx="43">
                  <c:v>1361421</c:v>
                </c:pt>
                <c:pt idx="44">
                  <c:v>1357617</c:v>
                </c:pt>
                <c:pt idx="45">
                  <c:v>1350767</c:v>
                </c:pt>
                <c:pt idx="46">
                  <c:v>1343548</c:v>
                </c:pt>
                <c:pt idx="47">
                  <c:v>1336333</c:v>
                </c:pt>
                <c:pt idx="48">
                  <c:v>1328526</c:v>
                </c:pt>
                <c:pt idx="49">
                  <c:v>1322875</c:v>
                </c:pt>
                <c:pt idx="50">
                  <c:v>1316554</c:v>
                </c:pt>
                <c:pt idx="51">
                  <c:v>1287869</c:v>
                </c:pt>
                <c:pt idx="52">
                  <c:v>1279541</c:v>
                </c:pt>
                <c:pt idx="53">
                  <c:v>1274566</c:v>
                </c:pt>
                <c:pt idx="54">
                  <c:v>1274624</c:v>
                </c:pt>
                <c:pt idx="55">
                  <c:v>1261884</c:v>
                </c:pt>
                <c:pt idx="56">
                  <c:v>1208393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DC-4D25-9FED-0521E4BB6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22656"/>
        <c:axId val="335224192"/>
      </c:barChart>
      <c:catAx>
        <c:axId val="33522265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aseline="0">
                <a:latin typeface="Meiryo UI" panose="020B0604030504040204" pitchFamily="50" charset="-128"/>
              </a:defRPr>
            </a:pPr>
            <a:endParaRPr lang="ja-JP"/>
          </a:p>
        </c:txPr>
        <c:crossAx val="33522419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24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33522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990172645984745"/>
          <c:y val="0.40308065545860822"/>
          <c:w val="0.37335549543210023"/>
          <c:h val="7.2320919344541393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Meiryo UI" panose="020B0604030504040204" pitchFamily="50" charset="-128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hyperlink" Target="http://www.kmdmyg.info/" TargetMode="Externa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38100</xdr:rowOff>
    </xdr:from>
    <xdr:to>
      <xdr:col>12</xdr:col>
      <xdr:colOff>127001</xdr:colOff>
      <xdr:row>35</xdr:row>
      <xdr:rowOff>47625</xdr:rowOff>
    </xdr:to>
    <xdr:graphicFrame macro="">
      <xdr:nvGraphicFramePr>
        <xdr:cNvPr id="1073" name="グラフ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123824</xdr:colOff>
      <xdr:row>1</xdr:row>
      <xdr:rowOff>25400</xdr:rowOff>
    </xdr:from>
    <xdr:to>
      <xdr:col>23</xdr:col>
      <xdr:colOff>254000</xdr:colOff>
      <xdr:row>35</xdr:row>
      <xdr:rowOff>12700</xdr:rowOff>
    </xdr:to>
    <xdr:graphicFrame macro="">
      <xdr:nvGraphicFramePr>
        <xdr:cNvPr id="1074" name="グラフ 2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279400</xdr:colOff>
      <xdr:row>1</xdr:row>
      <xdr:rowOff>28575</xdr:rowOff>
    </xdr:from>
    <xdr:to>
      <xdr:col>35</xdr:col>
      <xdr:colOff>123825</xdr:colOff>
      <xdr:row>35</xdr:row>
      <xdr:rowOff>38100</xdr:rowOff>
    </xdr:to>
    <xdr:graphicFrame macro="">
      <xdr:nvGraphicFramePr>
        <xdr:cNvPr id="1075" name="グラフ 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98425</xdr:colOff>
      <xdr:row>1</xdr:row>
      <xdr:rowOff>38100</xdr:rowOff>
    </xdr:from>
    <xdr:to>
      <xdr:col>46</xdr:col>
      <xdr:colOff>339725</xdr:colOff>
      <xdr:row>35</xdr:row>
      <xdr:rowOff>38100</xdr:rowOff>
    </xdr:to>
    <xdr:graphicFrame macro="">
      <xdr:nvGraphicFramePr>
        <xdr:cNvPr id="1076" name="グラフ 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352425</xdr:colOff>
      <xdr:row>1</xdr:row>
      <xdr:rowOff>28575</xdr:rowOff>
    </xdr:from>
    <xdr:to>
      <xdr:col>58</xdr:col>
      <xdr:colOff>133350</xdr:colOff>
      <xdr:row>35</xdr:row>
      <xdr:rowOff>19050</xdr:rowOff>
    </xdr:to>
    <xdr:graphicFrame macro="">
      <xdr:nvGraphicFramePr>
        <xdr:cNvPr id="1077" name="グラフ 5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</xdr:colOff>
      <xdr:row>35</xdr:row>
      <xdr:rowOff>28575</xdr:rowOff>
    </xdr:from>
    <xdr:to>
      <xdr:col>12</xdr:col>
      <xdr:colOff>127001</xdr:colOff>
      <xdr:row>61</xdr:row>
      <xdr:rowOff>95250</xdr:rowOff>
    </xdr:to>
    <xdr:graphicFrame macro="">
      <xdr:nvGraphicFramePr>
        <xdr:cNvPr id="1078" name="グラフ 6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136525</xdr:colOff>
      <xdr:row>35</xdr:row>
      <xdr:rowOff>15875</xdr:rowOff>
    </xdr:from>
    <xdr:to>
      <xdr:col>23</xdr:col>
      <xdr:colOff>254000</xdr:colOff>
      <xdr:row>61</xdr:row>
      <xdr:rowOff>92075</xdr:rowOff>
    </xdr:to>
    <xdr:graphicFrame macro="">
      <xdr:nvGraphicFramePr>
        <xdr:cNvPr id="1079" name="グラフ 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35</xdr:col>
      <xdr:colOff>98425</xdr:colOff>
      <xdr:row>35</xdr:row>
      <xdr:rowOff>41275</xdr:rowOff>
    </xdr:from>
    <xdr:to>
      <xdr:col>47</xdr:col>
      <xdr:colOff>3175</xdr:colOff>
      <xdr:row>61</xdr:row>
      <xdr:rowOff>117475</xdr:rowOff>
    </xdr:to>
    <xdr:graphicFrame macro="">
      <xdr:nvGraphicFramePr>
        <xdr:cNvPr id="1080" name="グラフ 8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257174</xdr:colOff>
      <xdr:row>35</xdr:row>
      <xdr:rowOff>28575</xdr:rowOff>
    </xdr:from>
    <xdr:to>
      <xdr:col>35</xdr:col>
      <xdr:colOff>101600</xdr:colOff>
      <xdr:row>61</xdr:row>
      <xdr:rowOff>114301</xdr:rowOff>
    </xdr:to>
    <xdr:graphicFrame macro="">
      <xdr:nvGraphicFramePr>
        <xdr:cNvPr id="1081" name="グラフ 1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47</xdr:col>
      <xdr:colOff>9525</xdr:colOff>
      <xdr:row>35</xdr:row>
      <xdr:rowOff>28575</xdr:rowOff>
    </xdr:from>
    <xdr:to>
      <xdr:col>58</xdr:col>
      <xdr:colOff>152400</xdr:colOff>
      <xdr:row>61</xdr:row>
      <xdr:rowOff>101601</xdr:rowOff>
    </xdr:to>
    <xdr:graphicFrame macro="">
      <xdr:nvGraphicFramePr>
        <xdr:cNvPr id="1082" name="グラフ 1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352425</xdr:colOff>
      <xdr:row>62</xdr:row>
      <xdr:rowOff>165100</xdr:rowOff>
    </xdr:from>
    <xdr:to>
      <xdr:col>45</xdr:col>
      <xdr:colOff>38100</xdr:colOff>
      <xdr:row>64</xdr:row>
      <xdr:rowOff>139700</xdr:rowOff>
    </xdr:to>
    <xdr:sp macro="" textlink="">
      <xdr:nvSpPr>
        <xdr:cNvPr id="1054" name="AutoShap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Arrowheads="1"/>
        </xdr:cNvSpPr>
      </xdr:nvSpPr>
      <xdr:spPr bwMode="auto">
        <a:xfrm>
          <a:off x="3349625" y="11544300"/>
          <a:ext cx="12487275" cy="330200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「住民登録人口移動報告年報」(S27年の住民登録をベースにした住民基本台帳人口｡住民基本台帳法(S42法律81号)に基づく人口で、｢本県の人口動態(住民基本台帳にもとづく人口移動調査年報)｣(S51～)､｢宮城県の人口動態(住民基本台帳にもとづく人口移動調査年報)｣(H8～)で公表)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上表に最新の市区町村区分で合併前に遡って表示､下表に合併に伴い消滅した旧市町村の統計値を表示｡薄緑のセルは計算式記入｡</a:t>
          </a:r>
        </a:p>
      </xdr:txBody>
    </xdr:sp>
    <xdr:clientData/>
  </xdr:twoCellAnchor>
  <xdr:twoCellAnchor>
    <xdr:from>
      <xdr:col>11</xdr:col>
      <xdr:colOff>0</xdr:colOff>
      <xdr:row>72</xdr:row>
      <xdr:rowOff>28575</xdr:rowOff>
    </xdr:from>
    <xdr:to>
      <xdr:col>38</xdr:col>
      <xdr:colOff>292100</xdr:colOff>
      <xdr:row>73</xdr:row>
      <xdr:rowOff>88900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Arrowheads="1"/>
        </xdr:cNvSpPr>
      </xdr:nvSpPr>
      <xdr:spPr bwMode="auto">
        <a:xfrm>
          <a:off x="3708400" y="13185775"/>
          <a:ext cx="9893300" cy="23812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S42.3.23稲井町石巻市に編入　　　　　　　　　　　　　　　　　　　　　　　　　　　　　　　　　　　　　　　　　　　　　　　　　　　　　　　　　　　　　　　　　　　　　　　　　　　　　　S62.11.1宮城町仙台市編入　　S63.3.1泉市･秋保町仙台市編入　　H1.4.1仙台市政令市に　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</a:t>
          </a:r>
        </a:p>
      </xdr:txBody>
    </xdr:sp>
    <xdr:clientData/>
  </xdr:twoCellAnchor>
  <xdr:twoCellAnchor>
    <xdr:from>
      <xdr:col>39</xdr:col>
      <xdr:colOff>161925</xdr:colOff>
      <xdr:row>70</xdr:row>
      <xdr:rowOff>85725</xdr:rowOff>
    </xdr:from>
    <xdr:to>
      <xdr:col>69</xdr:col>
      <xdr:colOff>71437</xdr:colOff>
      <xdr:row>73</xdr:row>
      <xdr:rowOff>63500</xdr:rowOff>
    </xdr:to>
    <xdr:sp macro="" textlink="">
      <xdr:nvSpPr>
        <xdr:cNvPr id="1057" name="AutoShape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>
          <a:spLocks noChangeArrowheads="1"/>
        </xdr:cNvSpPr>
      </xdr:nvSpPr>
      <xdr:spPr bwMode="auto">
        <a:xfrm>
          <a:off x="13827125" y="12887325"/>
          <a:ext cx="10577512" cy="51117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H15.4.1加美町/中新田+小野田+宮崎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H17.4.1/栗原市/旧栗原郡10町  東松島市/矢本町+鳴瀬町　登米市/旧登米郡8町+本吉郡津山町　石巻市/石巻市+旧桃生郡+牡鹿郡(女川以外)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H17.10.1/南三陸町/志津川町+歌津町　　H18.1.1/美里町/小牛田町+南郷町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　　　　　　　　　　　　　　　　　　　　　　　　　　　　　　　　　　　　　　　　　H18.3.31/大崎市/古川+松山+三本木+鹿島台+岩出山+鳴子+田尻　気仙沼市/気仙沼市+唐桑町</a:t>
          </a:r>
        </a:p>
      </xdr:txBody>
    </xdr:sp>
    <xdr:clientData/>
  </xdr:twoCellAnchor>
  <xdr:twoCellAnchor>
    <xdr:from>
      <xdr:col>44</xdr:col>
      <xdr:colOff>212725</xdr:colOff>
      <xdr:row>62</xdr:row>
      <xdr:rowOff>0</xdr:rowOff>
    </xdr:from>
    <xdr:to>
      <xdr:col>47</xdr:col>
      <xdr:colOff>101600</xdr:colOff>
      <xdr:row>63</xdr:row>
      <xdr:rowOff>12700</xdr:rowOff>
    </xdr:to>
    <xdr:sp macro="" textlink="">
      <xdr:nvSpPr>
        <xdr:cNvPr id="1058" name="AutoShape 3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Arrowheads="1"/>
        </xdr:cNvSpPr>
      </xdr:nvSpPr>
      <xdr:spPr bwMode="auto">
        <a:xfrm>
          <a:off x="15655925" y="11353800"/>
          <a:ext cx="955675" cy="2159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ef.miyagi.jp/toukei/toukeidata/zinkou/jinkou/juki_tsuki/juki_tsuki.ht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pref.miyagi.jp/sichouson/gyou1/zyuukinenpou/index.htm" TargetMode="External"/><Relationship Id="rId1" Type="http://schemas.openxmlformats.org/officeDocument/2006/relationships/hyperlink" Target="..\Index.ht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pref.miyagi.jp/toukei/toukeidata/zinkou/jinkou/juki_tsuki/juki_tsuki.htm" TargetMode="External"/><Relationship Id="rId4" Type="http://schemas.openxmlformats.org/officeDocument/2006/relationships/hyperlink" Target="http://www.pref.miyagi.jp/sichouson/gyou1/zyuukinenpou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3:CW186"/>
  <sheetViews>
    <sheetView tabSelected="1" zoomScale="75" zoomScaleNormal="75" workbookViewId="0">
      <pane xSplit="1" topLeftCell="B1" activePane="topRight" state="frozen"/>
      <selection pane="topRight" sqref="A1:XFD1"/>
    </sheetView>
  </sheetViews>
  <sheetFormatPr defaultColWidth="4.625" defaultRowHeight="13.5" customHeight="1" x14ac:dyDescent="0.25"/>
  <cols>
    <col min="1" max="1" width="2" style="104" customWidth="1"/>
    <col min="2" max="3" width="4.625" style="104"/>
    <col min="4" max="4" width="4.625" style="105"/>
    <col min="5" max="75" width="4.625" style="104"/>
    <col min="76" max="78" width="4.625" style="106"/>
    <col min="79" max="82" width="4.625" style="104"/>
    <col min="83" max="86" width="4.625" style="107"/>
    <col min="87" max="92" width="4.625" style="104"/>
    <col min="93" max="93" width="4.625" style="108"/>
    <col min="94" max="97" width="4.625" style="107"/>
    <col min="98" max="16384" width="4.625" style="104"/>
  </cols>
  <sheetData>
    <row r="63" spans="2:99" ht="13.5" customHeight="1" x14ac:dyDescent="0.25">
      <c r="CO63" s="115" t="s">
        <v>89</v>
      </c>
    </row>
    <row r="64" spans="2:99" ht="13.5" customHeight="1" x14ac:dyDescent="0.25">
      <c r="B64" s="74" t="s">
        <v>252</v>
      </c>
      <c r="C64" s="74"/>
      <c r="D64" s="109"/>
      <c r="E64" s="110"/>
      <c r="F64" s="110"/>
      <c r="H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2"/>
      <c r="AL64" s="111"/>
      <c r="AM64" s="111"/>
      <c r="AN64" s="111"/>
      <c r="AO64" s="111"/>
      <c r="AP64" s="111"/>
      <c r="AQ64" s="112"/>
      <c r="AR64" s="112"/>
      <c r="AS64" s="112"/>
      <c r="AT64" s="112"/>
      <c r="AU64" s="112"/>
      <c r="AV64" s="112"/>
      <c r="AW64" s="112"/>
      <c r="AX64" s="112"/>
      <c r="AY64" s="112"/>
      <c r="AZ64" s="112"/>
      <c r="BA64" s="112"/>
      <c r="BB64" s="112"/>
      <c r="BC64" s="112"/>
      <c r="BQ64" s="113" t="s">
        <v>248</v>
      </c>
      <c r="BR64" s="110"/>
      <c r="BS64" s="110"/>
      <c r="BT64" s="110"/>
      <c r="BU64" s="110"/>
      <c r="BV64" s="110"/>
      <c r="BW64" s="110"/>
      <c r="CA64" s="110"/>
      <c r="CB64" s="110"/>
      <c r="CC64" s="110"/>
      <c r="CD64" s="110"/>
      <c r="CE64" s="114" t="s">
        <v>88</v>
      </c>
      <c r="CG64" s="108"/>
      <c r="CI64" s="107"/>
      <c r="CJ64" s="110"/>
      <c r="CK64" s="110"/>
      <c r="CL64" s="110"/>
      <c r="CM64" s="110"/>
      <c r="CP64" s="114" t="s">
        <v>88</v>
      </c>
      <c r="CR64" s="108"/>
      <c r="CU64" s="110"/>
    </row>
    <row r="65" spans="2:101" ht="13.5" customHeight="1" x14ac:dyDescent="0.25">
      <c r="D65" s="171" t="s">
        <v>247</v>
      </c>
      <c r="E65" s="116"/>
      <c r="F65" s="117"/>
      <c r="H65" s="117"/>
      <c r="I65" s="171" t="s">
        <v>246</v>
      </c>
      <c r="J65" s="116"/>
      <c r="K65" s="117"/>
      <c r="L65" s="117"/>
      <c r="M65" s="117"/>
      <c r="N65" s="117"/>
      <c r="O65" s="116"/>
      <c r="P65" s="109"/>
      <c r="Q65" s="109"/>
      <c r="R65" s="117"/>
      <c r="S65" s="117"/>
      <c r="T65" s="116"/>
      <c r="U65" s="117"/>
      <c r="V65" s="117"/>
      <c r="W65" s="117"/>
      <c r="X65" s="117"/>
      <c r="Y65" s="116"/>
      <c r="Z65" s="117"/>
      <c r="AB65" s="117"/>
      <c r="AC65" s="117"/>
      <c r="AD65" s="116"/>
      <c r="AE65" s="117"/>
      <c r="AF65" s="117"/>
      <c r="AG65" s="109"/>
      <c r="AH65" s="117"/>
      <c r="AI65" s="116"/>
      <c r="AJ65" s="117"/>
      <c r="AK65" s="117"/>
      <c r="AL65" s="117"/>
      <c r="AM65" s="117"/>
      <c r="AN65" s="116"/>
      <c r="AO65" s="117"/>
      <c r="AP65" s="117"/>
      <c r="AQ65" s="117"/>
      <c r="AR65" s="117"/>
      <c r="AS65" s="116"/>
      <c r="AT65" s="117"/>
      <c r="AU65" s="117"/>
      <c r="AV65" s="117"/>
      <c r="AW65" s="117"/>
      <c r="AX65" s="171" t="s">
        <v>247</v>
      </c>
      <c r="AY65" s="116"/>
      <c r="AZ65" s="117"/>
      <c r="BB65" s="171" t="s">
        <v>246</v>
      </c>
      <c r="BC65" s="117"/>
      <c r="BD65" s="118"/>
      <c r="BE65" s="117"/>
      <c r="BF65" s="116"/>
      <c r="BG65" s="116"/>
      <c r="BH65" s="116"/>
      <c r="BI65" s="116"/>
      <c r="BJ65" s="116"/>
      <c r="BK65" s="116"/>
      <c r="BL65" s="116"/>
      <c r="BM65" s="116"/>
      <c r="BN65" s="116"/>
      <c r="BO65" s="116"/>
      <c r="BP65" s="116"/>
      <c r="BQ65" s="116"/>
      <c r="BW65" s="119"/>
      <c r="CA65" s="109"/>
      <c r="CB65" s="109"/>
      <c r="CC65" s="109"/>
      <c r="CD65" s="109"/>
      <c r="CE65" s="120"/>
      <c r="CF65" s="121"/>
      <c r="CH65" s="122"/>
      <c r="CJ65" s="109"/>
      <c r="CK65" s="109"/>
      <c r="CL65" s="109"/>
      <c r="CM65" s="109"/>
      <c r="CP65" s="120"/>
      <c r="CQ65" s="121"/>
      <c r="CS65" s="122"/>
      <c r="CU65" s="109"/>
    </row>
    <row r="66" spans="2:101" s="123" customFormat="1" ht="13.5" customHeight="1" x14ac:dyDescent="0.2">
      <c r="B66" s="124" t="s">
        <v>242</v>
      </c>
      <c r="C66" s="124"/>
      <c r="D66" s="125" t="s">
        <v>134</v>
      </c>
      <c r="E66" s="88">
        <v>22281</v>
      </c>
      <c r="F66" s="88">
        <v>22646</v>
      </c>
      <c r="G66" s="88">
        <v>23011</v>
      </c>
      <c r="H66" s="88">
        <v>23376</v>
      </c>
      <c r="I66" s="88">
        <v>23742</v>
      </c>
      <c r="J66" s="88">
        <v>24107</v>
      </c>
      <c r="K66" s="88">
        <v>24472</v>
      </c>
      <c r="L66" s="88">
        <v>24837</v>
      </c>
      <c r="M66" s="88">
        <v>25203</v>
      </c>
      <c r="N66" s="88">
        <v>25568</v>
      </c>
      <c r="O66" s="88">
        <v>25933</v>
      </c>
      <c r="P66" s="88">
        <v>26298</v>
      </c>
      <c r="Q66" s="88">
        <v>26664</v>
      </c>
      <c r="R66" s="88">
        <v>27029</v>
      </c>
      <c r="S66" s="88">
        <v>27394</v>
      </c>
      <c r="T66" s="88">
        <v>27759</v>
      </c>
      <c r="U66" s="88">
        <v>28125</v>
      </c>
      <c r="V66" s="88">
        <v>28490</v>
      </c>
      <c r="W66" s="88">
        <v>28855</v>
      </c>
      <c r="X66" s="88">
        <v>29220</v>
      </c>
      <c r="Y66" s="88">
        <v>29586</v>
      </c>
      <c r="Z66" s="88">
        <v>29951</v>
      </c>
      <c r="AA66" s="88">
        <v>30316</v>
      </c>
      <c r="AB66" s="88">
        <v>30681</v>
      </c>
      <c r="AC66" s="88">
        <v>31047</v>
      </c>
      <c r="AD66" s="88">
        <v>31412</v>
      </c>
      <c r="AE66" s="88">
        <v>31777</v>
      </c>
      <c r="AF66" s="88">
        <v>32142</v>
      </c>
      <c r="AG66" s="88">
        <v>32508</v>
      </c>
      <c r="AH66" s="88">
        <v>32873</v>
      </c>
      <c r="AI66" s="88">
        <v>33238</v>
      </c>
      <c r="AJ66" s="88">
        <v>33603</v>
      </c>
      <c r="AK66" s="88">
        <v>33969</v>
      </c>
      <c r="AL66" s="88">
        <v>34334</v>
      </c>
      <c r="AM66" s="88">
        <v>34699</v>
      </c>
      <c r="AN66" s="88">
        <v>35064</v>
      </c>
      <c r="AO66" s="88">
        <v>35430</v>
      </c>
      <c r="AP66" s="88">
        <v>35795</v>
      </c>
      <c r="AQ66" s="88">
        <v>36160</v>
      </c>
      <c r="AR66" s="88">
        <v>36525</v>
      </c>
      <c r="AS66" s="88">
        <v>36891</v>
      </c>
      <c r="AT66" s="88">
        <v>37256</v>
      </c>
      <c r="AU66" s="88">
        <v>37621</v>
      </c>
      <c r="AV66" s="88">
        <v>37986</v>
      </c>
      <c r="AW66" s="88">
        <v>38352</v>
      </c>
      <c r="AX66" s="88">
        <v>38717</v>
      </c>
      <c r="AY66" s="88">
        <v>39082</v>
      </c>
      <c r="AZ66" s="88">
        <v>39447</v>
      </c>
      <c r="BA66" s="88">
        <v>39813</v>
      </c>
      <c r="BB66" s="88">
        <v>40178</v>
      </c>
      <c r="BC66" s="88">
        <v>40543</v>
      </c>
      <c r="BD66" s="88">
        <v>40908</v>
      </c>
      <c r="BE66" s="88">
        <v>41274</v>
      </c>
      <c r="BF66" s="88">
        <v>41639</v>
      </c>
      <c r="BG66" s="88">
        <v>42004</v>
      </c>
      <c r="BH66" s="88">
        <v>42369</v>
      </c>
      <c r="BI66" s="88">
        <v>42735</v>
      </c>
      <c r="BJ66" s="88">
        <v>43100</v>
      </c>
      <c r="BK66" s="88">
        <v>43465</v>
      </c>
      <c r="BL66" s="88">
        <v>43830</v>
      </c>
      <c r="BM66" s="88">
        <v>44196</v>
      </c>
      <c r="BN66" s="88">
        <v>44561</v>
      </c>
      <c r="BO66" s="88">
        <v>44926</v>
      </c>
      <c r="BP66" s="88">
        <v>45291</v>
      </c>
      <c r="BQ66" s="89" t="s">
        <v>134</v>
      </c>
      <c r="BR66" s="90"/>
      <c r="BS66" s="88" t="s">
        <v>0</v>
      </c>
      <c r="BT66" s="91" t="s">
        <v>1</v>
      </c>
      <c r="BU66" s="92" t="s">
        <v>2</v>
      </c>
      <c r="BV66" s="93"/>
      <c r="BW66" s="94">
        <v>24016</v>
      </c>
      <c r="BX66" s="95" t="s">
        <v>85</v>
      </c>
      <c r="BY66" s="95" t="s">
        <v>148</v>
      </c>
      <c r="BZ66" s="96"/>
      <c r="CA66" s="97">
        <v>33147</v>
      </c>
      <c r="CB66" s="97" t="s">
        <v>90</v>
      </c>
      <c r="CC66" s="97" t="s">
        <v>91</v>
      </c>
      <c r="CD66" s="98"/>
      <c r="CE66" s="99">
        <v>34973</v>
      </c>
      <c r="CF66" s="95" t="s">
        <v>85</v>
      </c>
      <c r="CG66" s="95" t="s">
        <v>148</v>
      </c>
      <c r="CH66" s="100"/>
      <c r="CI66" s="101"/>
      <c r="CJ66" s="97">
        <v>34973</v>
      </c>
      <c r="CK66" s="102" t="s">
        <v>92</v>
      </c>
      <c r="CL66" s="102" t="s">
        <v>93</v>
      </c>
      <c r="CM66" s="97">
        <v>34972</v>
      </c>
      <c r="CN66" s="101"/>
      <c r="CO66" s="103" t="s">
        <v>94</v>
      </c>
      <c r="CP66" s="100"/>
      <c r="CQ66" s="95" t="s">
        <v>85</v>
      </c>
      <c r="CR66" s="95" t="s">
        <v>148</v>
      </c>
      <c r="CS66" s="100"/>
      <c r="CT66" s="101"/>
      <c r="CU66" s="88">
        <v>36434</v>
      </c>
      <c r="CV66" s="86" t="s">
        <v>95</v>
      </c>
      <c r="CW66" s="86" t="s">
        <v>96</v>
      </c>
    </row>
    <row r="67" spans="2:101" s="112" customFormat="1" ht="13.5" customHeight="1" x14ac:dyDescent="0.2">
      <c r="D67" s="126" t="s">
        <v>3</v>
      </c>
      <c r="E67" s="11">
        <v>1745677</v>
      </c>
      <c r="F67" s="11">
        <v>1742914</v>
      </c>
      <c r="G67" s="11">
        <v>1735604</v>
      </c>
      <c r="H67" s="11">
        <v>1746760</v>
      </c>
      <c r="I67" s="11">
        <v>1753373</v>
      </c>
      <c r="J67" s="12">
        <v>1810062</v>
      </c>
      <c r="K67" s="12">
        <v>1813324</v>
      </c>
      <c r="L67" s="12">
        <v>1817871</v>
      </c>
      <c r="M67" s="12">
        <v>1832082</v>
      </c>
      <c r="N67" s="12">
        <v>1828184</v>
      </c>
      <c r="O67" s="12">
        <v>1837736</v>
      </c>
      <c r="P67" s="12">
        <v>1854620</v>
      </c>
      <c r="Q67" s="12">
        <v>1869574</v>
      </c>
      <c r="R67" s="12">
        <v>1895076</v>
      </c>
      <c r="S67" s="12">
        <v>1924900</v>
      </c>
      <c r="T67" s="12">
        <v>1948651</v>
      </c>
      <c r="U67" s="12">
        <v>1974072</v>
      </c>
      <c r="V67" s="12">
        <v>2009888</v>
      </c>
      <c r="W67" s="12">
        <v>2035214</v>
      </c>
      <c r="X67" s="12">
        <v>2060340</v>
      </c>
      <c r="Y67" s="12">
        <v>2083531</v>
      </c>
      <c r="Z67" s="12">
        <v>2104301</v>
      </c>
      <c r="AA67" s="12">
        <v>2125388</v>
      </c>
      <c r="AB67" s="12">
        <v>2142950</v>
      </c>
      <c r="AC67" s="12">
        <v>2158877</v>
      </c>
      <c r="AD67" s="12">
        <v>2173920</v>
      </c>
      <c r="AE67" s="12">
        <v>2188058</v>
      </c>
      <c r="AF67" s="12">
        <v>2203721</v>
      </c>
      <c r="AG67" s="12">
        <v>2219507</v>
      </c>
      <c r="AH67" s="12">
        <v>2234491</v>
      </c>
      <c r="AI67" s="12">
        <v>2248946</v>
      </c>
      <c r="AJ67" s="12">
        <v>2265810</v>
      </c>
      <c r="AK67" s="12">
        <v>2280551</v>
      </c>
      <c r="AL67" s="12">
        <v>2294320</v>
      </c>
      <c r="AM67" s="12">
        <v>2308226</v>
      </c>
      <c r="AN67" s="12">
        <v>2321668</v>
      </c>
      <c r="AO67" s="12">
        <v>2333005</v>
      </c>
      <c r="AP67" s="12">
        <v>2342479</v>
      </c>
      <c r="AQ67" s="12">
        <v>2349574</v>
      </c>
      <c r="AR67" s="12">
        <v>2353972</v>
      </c>
      <c r="AS67" s="12">
        <v>2357974</v>
      </c>
      <c r="AT67" s="12">
        <v>2360173</v>
      </c>
      <c r="AU67" s="12">
        <v>2359962</v>
      </c>
      <c r="AV67" s="12">
        <v>2360411</v>
      </c>
      <c r="AW67" s="12">
        <v>2358702</v>
      </c>
      <c r="AX67" s="12">
        <v>2354832</v>
      </c>
      <c r="AY67" s="12">
        <v>2350134</v>
      </c>
      <c r="AZ67" s="12">
        <v>2344234</v>
      </c>
      <c r="BA67" s="12">
        <v>2338753</v>
      </c>
      <c r="BB67" s="12">
        <v>2335757</v>
      </c>
      <c r="BC67" s="12">
        <v>2332650</v>
      </c>
      <c r="BD67" s="12">
        <v>2310533</v>
      </c>
      <c r="BE67" s="12">
        <v>2313156</v>
      </c>
      <c r="BF67" s="12">
        <v>2314509</v>
      </c>
      <c r="BG67" s="12">
        <v>2328133</v>
      </c>
      <c r="BH67" s="12">
        <v>2307089</v>
      </c>
      <c r="BI67" s="12">
        <v>2319438</v>
      </c>
      <c r="BJ67" s="12">
        <v>2312085</v>
      </c>
      <c r="BK67" s="12">
        <v>2303098</v>
      </c>
      <c r="BL67" s="12">
        <v>2292386</v>
      </c>
      <c r="BM67" s="12">
        <v>2282107</v>
      </c>
      <c r="BN67" s="12">
        <v>2268356</v>
      </c>
      <c r="BO67" s="12">
        <v>2257480</v>
      </c>
      <c r="BP67" s="12">
        <v>2242394</v>
      </c>
      <c r="BQ67" s="10" t="s">
        <v>3</v>
      </c>
      <c r="BR67" s="8"/>
      <c r="BS67" s="51">
        <v>7284.44</v>
      </c>
      <c r="BT67" s="51">
        <v>7284.36</v>
      </c>
      <c r="BU67" s="51">
        <v>853923</v>
      </c>
      <c r="BV67" s="8"/>
      <c r="BW67" s="31">
        <v>1753126</v>
      </c>
      <c r="BX67" s="52">
        <v>855052</v>
      </c>
      <c r="BY67" s="52">
        <v>898074</v>
      </c>
      <c r="BZ67" s="9"/>
      <c r="CA67" s="51">
        <v>2248558</v>
      </c>
      <c r="CB67" s="51">
        <v>1105103</v>
      </c>
      <c r="CC67" s="51">
        <v>1143455</v>
      </c>
      <c r="CD67" s="8"/>
      <c r="CE67" s="59">
        <v>2328739</v>
      </c>
      <c r="CF67" s="60">
        <v>1144739</v>
      </c>
      <c r="CG67" s="61">
        <v>1184000</v>
      </c>
      <c r="CH67" s="62">
        <v>776944</v>
      </c>
      <c r="CI67" s="8"/>
      <c r="CJ67" s="67">
        <v>2319433</v>
      </c>
      <c r="CK67" s="67">
        <v>1140128</v>
      </c>
      <c r="CL67" s="67">
        <v>1179305</v>
      </c>
      <c r="CM67" s="31">
        <v>2328739</v>
      </c>
      <c r="CN67" s="8"/>
      <c r="CO67" s="68" t="s">
        <v>3</v>
      </c>
      <c r="CP67" s="59">
        <v>2365204</v>
      </c>
      <c r="CQ67" s="60">
        <v>1158315</v>
      </c>
      <c r="CR67" s="61">
        <v>1206889</v>
      </c>
      <c r="CS67" s="62">
        <v>833237</v>
      </c>
      <c r="CT67" s="8"/>
      <c r="CU67" s="51">
        <v>2364634</v>
      </c>
      <c r="CV67" s="51">
        <v>1159913</v>
      </c>
      <c r="CW67" s="51">
        <v>1204721</v>
      </c>
    </row>
    <row r="68" spans="2:101" ht="13.5" customHeight="1" x14ac:dyDescent="0.15">
      <c r="B68" s="129"/>
      <c r="C68" s="129"/>
      <c r="D68" s="130" t="s">
        <v>241</v>
      </c>
      <c r="E68" s="18">
        <f>E69+E70</f>
        <v>1735913</v>
      </c>
      <c r="F68" s="18">
        <f t="shared" ref="F68:P68" si="0">F69+F70</f>
        <v>1733304</v>
      </c>
      <c r="G68" s="18">
        <f t="shared" si="0"/>
        <v>1726035</v>
      </c>
      <c r="H68" s="18">
        <f t="shared" si="0"/>
        <v>1737377</v>
      </c>
      <c r="I68" s="18">
        <f t="shared" si="0"/>
        <v>1744111</v>
      </c>
      <c r="J68" s="18">
        <f t="shared" si="0"/>
        <v>1800792</v>
      </c>
      <c r="K68" s="18">
        <f t="shared" si="0"/>
        <v>1804099</v>
      </c>
      <c r="L68" s="18">
        <f t="shared" si="0"/>
        <v>1817871</v>
      </c>
      <c r="M68" s="18">
        <f t="shared" si="0"/>
        <v>1832082</v>
      </c>
      <c r="N68" s="18">
        <f>N69+N70</f>
        <v>1828184</v>
      </c>
      <c r="O68" s="18">
        <f t="shared" si="0"/>
        <v>1837736</v>
      </c>
      <c r="P68" s="18">
        <f t="shared" si="0"/>
        <v>1854620</v>
      </c>
      <c r="Q68" s="18">
        <f>Q69+Q70</f>
        <v>1869574</v>
      </c>
      <c r="R68" s="18">
        <f t="shared" ref="R68:BP68" si="1">R69+R70</f>
        <v>1895076</v>
      </c>
      <c r="S68" s="18">
        <f t="shared" si="1"/>
        <v>1924900</v>
      </c>
      <c r="T68" s="18">
        <f t="shared" si="1"/>
        <v>1948651</v>
      </c>
      <c r="U68" s="18">
        <f t="shared" si="1"/>
        <v>1974072</v>
      </c>
      <c r="V68" s="18">
        <f t="shared" si="1"/>
        <v>2009888</v>
      </c>
      <c r="W68" s="18">
        <f t="shared" si="1"/>
        <v>2035214</v>
      </c>
      <c r="X68" s="18">
        <f t="shared" si="1"/>
        <v>2060340</v>
      </c>
      <c r="Y68" s="18">
        <f t="shared" si="1"/>
        <v>2083531</v>
      </c>
      <c r="Z68" s="18">
        <f t="shared" si="1"/>
        <v>2104301</v>
      </c>
      <c r="AA68" s="18">
        <f t="shared" si="1"/>
        <v>2125388</v>
      </c>
      <c r="AB68" s="18">
        <f t="shared" si="1"/>
        <v>2142950</v>
      </c>
      <c r="AC68" s="18">
        <f t="shared" si="1"/>
        <v>2158877</v>
      </c>
      <c r="AD68" s="18">
        <f t="shared" si="1"/>
        <v>2173920</v>
      </c>
      <c r="AE68" s="18">
        <f t="shared" si="1"/>
        <v>2188058</v>
      </c>
      <c r="AF68" s="18">
        <f t="shared" si="1"/>
        <v>2203721</v>
      </c>
      <c r="AG68" s="18">
        <f t="shared" si="1"/>
        <v>2219507</v>
      </c>
      <c r="AH68" s="18">
        <f t="shared" si="1"/>
        <v>2234491</v>
      </c>
      <c r="AI68" s="18">
        <f t="shared" si="1"/>
        <v>2248946</v>
      </c>
      <c r="AJ68" s="18">
        <f t="shared" si="1"/>
        <v>2265810</v>
      </c>
      <c r="AK68" s="18">
        <f t="shared" si="1"/>
        <v>2280551</v>
      </c>
      <c r="AL68" s="18">
        <f t="shared" si="1"/>
        <v>2294320</v>
      </c>
      <c r="AM68" s="18">
        <f t="shared" si="1"/>
        <v>2308226</v>
      </c>
      <c r="AN68" s="18">
        <f t="shared" si="1"/>
        <v>2321668</v>
      </c>
      <c r="AO68" s="18">
        <f t="shared" si="1"/>
        <v>2333005</v>
      </c>
      <c r="AP68" s="18">
        <f t="shared" si="1"/>
        <v>2342479</v>
      </c>
      <c r="AQ68" s="18">
        <f t="shared" si="1"/>
        <v>2349574</v>
      </c>
      <c r="AR68" s="18">
        <f t="shared" si="1"/>
        <v>2353972</v>
      </c>
      <c r="AS68" s="18">
        <f t="shared" si="1"/>
        <v>2357974</v>
      </c>
      <c r="AT68" s="18">
        <f t="shared" si="1"/>
        <v>2360173</v>
      </c>
      <c r="AU68" s="18">
        <f t="shared" si="1"/>
        <v>2359962</v>
      </c>
      <c r="AV68" s="18">
        <f t="shared" si="1"/>
        <v>2360411</v>
      </c>
      <c r="AW68" s="18">
        <f t="shared" si="1"/>
        <v>2358702</v>
      </c>
      <c r="AX68" s="18">
        <f t="shared" si="1"/>
        <v>2354832</v>
      </c>
      <c r="AY68" s="18">
        <f t="shared" si="1"/>
        <v>2350134</v>
      </c>
      <c r="AZ68" s="18">
        <f t="shared" si="1"/>
        <v>2344234</v>
      </c>
      <c r="BA68" s="18">
        <f t="shared" si="1"/>
        <v>2338753</v>
      </c>
      <c r="BB68" s="18">
        <f t="shared" si="1"/>
        <v>2335757</v>
      </c>
      <c r="BC68" s="18">
        <f t="shared" si="1"/>
        <v>2332650</v>
      </c>
      <c r="BD68" s="18">
        <f t="shared" si="1"/>
        <v>2310533</v>
      </c>
      <c r="BE68" s="18">
        <f t="shared" si="1"/>
        <v>2313156</v>
      </c>
      <c r="BF68" s="18">
        <f t="shared" si="1"/>
        <v>2314509</v>
      </c>
      <c r="BG68" s="18">
        <f t="shared" si="1"/>
        <v>2328133</v>
      </c>
      <c r="BH68" s="18">
        <f t="shared" si="1"/>
        <v>2307089</v>
      </c>
      <c r="BI68" s="18">
        <f t="shared" si="1"/>
        <v>2319438</v>
      </c>
      <c r="BJ68" s="18">
        <f t="shared" si="1"/>
        <v>2312085</v>
      </c>
      <c r="BK68" s="18">
        <f t="shared" si="1"/>
        <v>2303098</v>
      </c>
      <c r="BL68" s="18">
        <f t="shared" si="1"/>
        <v>2292386</v>
      </c>
      <c r="BM68" s="18">
        <f t="shared" si="1"/>
        <v>2282107</v>
      </c>
      <c r="BN68" s="18">
        <f t="shared" si="1"/>
        <v>2268356</v>
      </c>
      <c r="BO68" s="18">
        <f t="shared" si="1"/>
        <v>2257480</v>
      </c>
      <c r="BP68" s="18">
        <f t="shared" si="1"/>
        <v>2242394</v>
      </c>
      <c r="BQ68" s="45" t="s">
        <v>133</v>
      </c>
      <c r="BR68" s="2"/>
      <c r="BS68" s="18">
        <f>BS69+BS70</f>
        <v>5749.51</v>
      </c>
      <c r="BT68" s="18">
        <f>BT69+BT70</f>
        <v>6532.97</v>
      </c>
      <c r="BU68" s="18">
        <f>BU69+BU70</f>
        <v>813668</v>
      </c>
      <c r="BV68" s="6"/>
      <c r="BW68" s="18">
        <f>BW69+BW70</f>
        <v>1099970</v>
      </c>
      <c r="BX68" s="18">
        <f>BX69+BX70</f>
        <v>533085</v>
      </c>
      <c r="BY68" s="18">
        <f>BY69+BY70</f>
        <v>566885</v>
      </c>
      <c r="BZ68" s="4"/>
      <c r="CA68" s="18">
        <f>CA69+CA70</f>
        <v>1684191</v>
      </c>
      <c r="CB68" s="18">
        <f>CB69+CB70</f>
        <v>831432</v>
      </c>
      <c r="CC68" s="18">
        <f>CC69+CC70</f>
        <v>852759</v>
      </c>
      <c r="CD68" s="7"/>
      <c r="CE68" s="18">
        <f>CE69+CE70</f>
        <v>1771538</v>
      </c>
      <c r="CF68" s="18">
        <f>CF69+CF70</f>
        <v>874486</v>
      </c>
      <c r="CG68" s="18">
        <f>CG69+CG70</f>
        <v>897052</v>
      </c>
      <c r="CH68" s="18">
        <f>CH69+CH70</f>
        <v>624364</v>
      </c>
      <c r="CI68" s="4"/>
      <c r="CJ68" s="18">
        <f>CJ69+CJ70</f>
        <v>1762989</v>
      </c>
      <c r="CK68" s="18">
        <f>CK69+CK70</f>
        <v>870143</v>
      </c>
      <c r="CL68" s="18">
        <f>CL69+CL70</f>
        <v>892846</v>
      </c>
      <c r="CM68" s="18">
        <f>CM69+CM70</f>
        <v>1771538</v>
      </c>
      <c r="CN68" s="1"/>
      <c r="CO68" s="18"/>
      <c r="CP68" s="18">
        <f>CP69+CP70</f>
        <v>1819326</v>
      </c>
      <c r="CQ68" s="18">
        <f>CQ69+CQ70</f>
        <v>894087</v>
      </c>
      <c r="CR68" s="18">
        <f>CR69+CR70</f>
        <v>925239</v>
      </c>
      <c r="CS68" s="18">
        <f>CS69+CS70</f>
        <v>674456</v>
      </c>
      <c r="CT68" s="4"/>
      <c r="CU68" s="18">
        <f>CU69+CU70</f>
        <v>1815441</v>
      </c>
      <c r="CV68" s="18">
        <f>CV69+CV70</f>
        <v>893752</v>
      </c>
      <c r="CW68" s="18">
        <f>CW69+CW70</f>
        <v>921689</v>
      </c>
    </row>
    <row r="69" spans="2:101" ht="13.5" customHeight="1" x14ac:dyDescent="0.15">
      <c r="B69" s="129"/>
      <c r="C69" s="129"/>
      <c r="D69" s="130" t="s">
        <v>143</v>
      </c>
      <c r="E69" s="19">
        <f>SUM(E75:E92)-E80</f>
        <v>1355207</v>
      </c>
      <c r="F69" s="19">
        <f t="shared" ref="F69:AG69" si="2">SUM(F75:F92)-F80</f>
        <v>1356186</v>
      </c>
      <c r="G69" s="19">
        <f t="shared" si="2"/>
        <v>1356732</v>
      </c>
      <c r="H69" s="19">
        <f t="shared" si="2"/>
        <v>1373377</v>
      </c>
      <c r="I69" s="19">
        <f t="shared" si="2"/>
        <v>1380727</v>
      </c>
      <c r="J69" s="19">
        <f t="shared" si="2"/>
        <v>1426710</v>
      </c>
      <c r="K69" s="19">
        <f t="shared" si="2"/>
        <v>1434058</v>
      </c>
      <c r="L69" s="19">
        <f t="shared" si="2"/>
        <v>1449934</v>
      </c>
      <c r="M69" s="19">
        <f t="shared" si="2"/>
        <v>1466218</v>
      </c>
      <c r="N69" s="19">
        <f t="shared" si="2"/>
        <v>1464783</v>
      </c>
      <c r="O69" s="19">
        <f t="shared" si="2"/>
        <v>1475546</v>
      </c>
      <c r="P69" s="19">
        <f t="shared" si="2"/>
        <v>1493533</v>
      </c>
      <c r="Q69" s="19">
        <f t="shared" si="2"/>
        <v>1509929</v>
      </c>
      <c r="R69" s="19">
        <f t="shared" si="2"/>
        <v>1533450</v>
      </c>
      <c r="S69" s="19">
        <f t="shared" si="2"/>
        <v>1559876</v>
      </c>
      <c r="T69" s="19">
        <f t="shared" si="2"/>
        <v>1580670</v>
      </c>
      <c r="U69" s="19">
        <f t="shared" si="2"/>
        <v>1602210</v>
      </c>
      <c r="V69" s="19">
        <f t="shared" si="2"/>
        <v>1634069</v>
      </c>
      <c r="W69" s="19">
        <f t="shared" si="2"/>
        <v>1656159</v>
      </c>
      <c r="X69" s="19">
        <f t="shared" si="2"/>
        <v>1678138</v>
      </c>
      <c r="Y69" s="19">
        <f t="shared" si="2"/>
        <v>1698897</v>
      </c>
      <c r="Z69" s="19">
        <f t="shared" si="2"/>
        <v>1717489</v>
      </c>
      <c r="AA69" s="19">
        <f t="shared" si="2"/>
        <v>1735126</v>
      </c>
      <c r="AB69" s="19">
        <f t="shared" si="2"/>
        <v>1750408</v>
      </c>
      <c r="AC69" s="19">
        <f t="shared" si="2"/>
        <v>1764054</v>
      </c>
      <c r="AD69" s="19">
        <f t="shared" si="2"/>
        <v>1776978</v>
      </c>
      <c r="AE69" s="19">
        <f t="shared" si="2"/>
        <v>1789780</v>
      </c>
      <c r="AF69" s="19">
        <f t="shared" si="2"/>
        <v>1804375</v>
      </c>
      <c r="AG69" s="19">
        <f t="shared" si="2"/>
        <v>1818357</v>
      </c>
      <c r="AH69" s="19">
        <f>SUM(AH76:AH92)</f>
        <v>1830378</v>
      </c>
      <c r="AI69" s="19">
        <f>SUM(AI76:AI92)</f>
        <v>1839797</v>
      </c>
      <c r="AJ69" s="19">
        <f t="shared" ref="AJ69:BH69" si="3">SUM(AJ76:AJ92)</f>
        <v>1852657</v>
      </c>
      <c r="AK69" s="19">
        <f t="shared" si="3"/>
        <v>1863208</v>
      </c>
      <c r="AL69" s="19">
        <f t="shared" si="3"/>
        <v>1872186</v>
      </c>
      <c r="AM69" s="19">
        <f t="shared" si="3"/>
        <v>1881612</v>
      </c>
      <c r="AN69" s="19">
        <f t="shared" si="3"/>
        <v>1892525</v>
      </c>
      <c r="AO69" s="19">
        <f t="shared" si="3"/>
        <v>1901034</v>
      </c>
      <c r="AP69" s="19">
        <f t="shared" si="3"/>
        <v>1908043</v>
      </c>
      <c r="AQ69" s="19">
        <f t="shared" si="3"/>
        <v>1913177</v>
      </c>
      <c r="AR69" s="19">
        <f t="shared" si="3"/>
        <v>1916849</v>
      </c>
      <c r="AS69" s="19">
        <f t="shared" si="3"/>
        <v>1920359</v>
      </c>
      <c r="AT69" s="19">
        <f t="shared" si="3"/>
        <v>1922864</v>
      </c>
      <c r="AU69" s="19">
        <f t="shared" si="3"/>
        <v>1922822</v>
      </c>
      <c r="AV69" s="19">
        <f t="shared" si="3"/>
        <v>1922404</v>
      </c>
      <c r="AW69" s="19">
        <f t="shared" si="3"/>
        <v>1920794</v>
      </c>
      <c r="AX69" s="19">
        <f t="shared" si="3"/>
        <v>1917979</v>
      </c>
      <c r="AY69" s="19">
        <f t="shared" si="3"/>
        <v>1914518</v>
      </c>
      <c r="AZ69" s="19">
        <f t="shared" si="3"/>
        <v>1910060</v>
      </c>
      <c r="BA69" s="19">
        <f t="shared" si="3"/>
        <v>1906039</v>
      </c>
      <c r="BB69" s="19">
        <f t="shared" si="3"/>
        <v>1904237</v>
      </c>
      <c r="BC69" s="19">
        <f t="shared" si="3"/>
        <v>1902046</v>
      </c>
      <c r="BD69" s="19">
        <f t="shared" si="3"/>
        <v>1886586</v>
      </c>
      <c r="BE69" s="19">
        <f t="shared" si="3"/>
        <v>1891654</v>
      </c>
      <c r="BF69" s="19">
        <f t="shared" si="3"/>
        <v>1894541</v>
      </c>
      <c r="BG69" s="19">
        <f t="shared" si="3"/>
        <v>1907979</v>
      </c>
      <c r="BH69" s="19">
        <f t="shared" si="3"/>
        <v>1890576</v>
      </c>
      <c r="BI69" s="19">
        <f>SUM(BI76:BI93)</f>
        <v>1955870</v>
      </c>
      <c r="BJ69" s="19">
        <f t="shared" ref="BJ69:BP69" si="4">SUM(BJ76:BJ93)</f>
        <v>1951796</v>
      </c>
      <c r="BK69" s="19">
        <f t="shared" si="4"/>
        <v>1946042</v>
      </c>
      <c r="BL69" s="19">
        <f t="shared" si="4"/>
        <v>1938821</v>
      </c>
      <c r="BM69" s="19">
        <f t="shared" si="4"/>
        <v>1932371</v>
      </c>
      <c r="BN69" s="19">
        <f t="shared" si="4"/>
        <v>1922386</v>
      </c>
      <c r="BO69" s="19">
        <f t="shared" si="4"/>
        <v>1915290</v>
      </c>
      <c r="BP69" s="19">
        <f t="shared" si="4"/>
        <v>1903946</v>
      </c>
      <c r="BQ69" s="45" t="s">
        <v>97</v>
      </c>
      <c r="BR69" s="2"/>
      <c r="BS69" s="19">
        <f>SUM(BS76:BS92)</f>
        <v>3008.56</v>
      </c>
      <c r="BT69" s="19">
        <f>SUM(BT76:BT92)</f>
        <v>3792.03</v>
      </c>
      <c r="BU69" s="19">
        <f>SUM(BU76:BU92)</f>
        <v>697132</v>
      </c>
      <c r="BV69" s="6"/>
      <c r="BW69" s="19">
        <f>SUM(BW76:BW92)</f>
        <v>739621</v>
      </c>
      <c r="BX69" s="19">
        <f>SUM(BX76:BX92)</f>
        <v>358332</v>
      </c>
      <c r="BY69" s="19">
        <f>SUM(BY76:BY92)</f>
        <v>381289</v>
      </c>
      <c r="BZ69" s="4"/>
      <c r="CA69" s="19">
        <f>SUM(CA76:CA92)</f>
        <v>1330139</v>
      </c>
      <c r="CB69" s="19">
        <f>SUM(CB76:CB92)</f>
        <v>656907</v>
      </c>
      <c r="CC69" s="19">
        <f>SUM(CC76:CC92)</f>
        <v>673232</v>
      </c>
      <c r="CD69" s="7"/>
      <c r="CE69" s="19">
        <f>SUM(CE76:CE92)</f>
        <v>1395929</v>
      </c>
      <c r="CF69" s="19">
        <f>SUM(CF76:CF92)</f>
        <v>689441</v>
      </c>
      <c r="CG69" s="19">
        <f>SUM(CG76:CG92)</f>
        <v>706488</v>
      </c>
      <c r="CH69" s="19">
        <f>SUM(CH76:CH92)</f>
        <v>520737</v>
      </c>
      <c r="CI69" s="4"/>
      <c r="CJ69" s="19">
        <f>SUM(CJ76:CJ92)</f>
        <v>1388115</v>
      </c>
      <c r="CK69" s="19">
        <f>SUM(CK76:CK92)</f>
        <v>685411</v>
      </c>
      <c r="CL69" s="19">
        <f>SUM(CL76:CL92)</f>
        <v>702704</v>
      </c>
      <c r="CM69" s="19">
        <f>SUM(CM76:CM92)</f>
        <v>1395929</v>
      </c>
      <c r="CN69" s="1"/>
      <c r="CO69" s="19"/>
      <c r="CP69" s="19">
        <f>SUM(CP76:CP92)</f>
        <v>1434579</v>
      </c>
      <c r="CQ69" s="19">
        <f>SUM(CQ76:CQ92)</f>
        <v>705002</v>
      </c>
      <c r="CR69" s="19">
        <f>SUM(CR76:CR92)</f>
        <v>729577</v>
      </c>
      <c r="CS69" s="19">
        <f>SUM(CS76:CS92)</f>
        <v>562172</v>
      </c>
      <c r="CT69" s="4"/>
      <c r="CU69" s="19">
        <f>SUM(CU76:CU92)</f>
        <v>1430040</v>
      </c>
      <c r="CV69" s="19">
        <f>SUM(CV76:CV92)</f>
        <v>703937</v>
      </c>
      <c r="CW69" s="19">
        <f>SUM(CW76:CW92)</f>
        <v>726103</v>
      </c>
    </row>
    <row r="70" spans="2:101" ht="13.5" customHeight="1" x14ac:dyDescent="0.15">
      <c r="B70" s="129"/>
      <c r="C70" s="129"/>
      <c r="D70" s="130" t="s">
        <v>144</v>
      </c>
      <c r="E70" s="19">
        <f>SUM(E94:E115)</f>
        <v>380706</v>
      </c>
      <c r="F70" s="19">
        <f t="shared" ref="F70:P70" si="5">SUM(F94:F115)</f>
        <v>377118</v>
      </c>
      <c r="G70" s="19">
        <f t="shared" si="5"/>
        <v>369303</v>
      </c>
      <c r="H70" s="19">
        <f t="shared" si="5"/>
        <v>364000</v>
      </c>
      <c r="I70" s="19">
        <f t="shared" si="5"/>
        <v>363384</v>
      </c>
      <c r="J70" s="19">
        <f t="shared" si="5"/>
        <v>374082</v>
      </c>
      <c r="K70" s="19">
        <f t="shared" si="5"/>
        <v>370041</v>
      </c>
      <c r="L70" s="19">
        <f t="shared" si="5"/>
        <v>367937</v>
      </c>
      <c r="M70" s="19">
        <f t="shared" si="5"/>
        <v>365864</v>
      </c>
      <c r="N70" s="19">
        <f>SUM(N94:N115)</f>
        <v>363401</v>
      </c>
      <c r="O70" s="19">
        <f t="shared" si="5"/>
        <v>362190</v>
      </c>
      <c r="P70" s="19">
        <f t="shared" si="5"/>
        <v>361087</v>
      </c>
      <c r="Q70" s="19">
        <f>SUM(Q94:Q115)</f>
        <v>359645</v>
      </c>
      <c r="R70" s="19">
        <f t="shared" ref="R70:AH70" si="6">SUM(R94:R115)</f>
        <v>361626</v>
      </c>
      <c r="S70" s="19">
        <f t="shared" si="6"/>
        <v>365024</v>
      </c>
      <c r="T70" s="19">
        <f t="shared" si="6"/>
        <v>367981</v>
      </c>
      <c r="U70" s="19">
        <f t="shared" si="6"/>
        <v>371862</v>
      </c>
      <c r="V70" s="19">
        <f t="shared" si="6"/>
        <v>375819</v>
      </c>
      <c r="W70" s="19">
        <f t="shared" si="6"/>
        <v>379055</v>
      </c>
      <c r="X70" s="19">
        <f t="shared" si="6"/>
        <v>382202</v>
      </c>
      <c r="Y70" s="19">
        <f t="shared" si="6"/>
        <v>384634</v>
      </c>
      <c r="Z70" s="19">
        <f t="shared" si="6"/>
        <v>386812</v>
      </c>
      <c r="AA70" s="19">
        <f t="shared" si="6"/>
        <v>390262</v>
      </c>
      <c r="AB70" s="19">
        <f t="shared" si="6"/>
        <v>392542</v>
      </c>
      <c r="AC70" s="19">
        <f t="shared" si="6"/>
        <v>394823</v>
      </c>
      <c r="AD70" s="19">
        <f t="shared" si="6"/>
        <v>396942</v>
      </c>
      <c r="AE70" s="19">
        <f t="shared" si="6"/>
        <v>398278</v>
      </c>
      <c r="AF70" s="19">
        <f t="shared" si="6"/>
        <v>399346</v>
      </c>
      <c r="AG70" s="19">
        <f t="shared" si="6"/>
        <v>401150</v>
      </c>
      <c r="AH70" s="19">
        <f t="shared" si="6"/>
        <v>404113</v>
      </c>
      <c r="AI70" s="19">
        <f>SUM(AI94:AI115)</f>
        <v>409149</v>
      </c>
      <c r="AJ70" s="19">
        <f t="shared" ref="AJ70:BD70" si="7">SUM(AJ94:AJ115)</f>
        <v>413153</v>
      </c>
      <c r="AK70" s="19">
        <f t="shared" si="7"/>
        <v>417343</v>
      </c>
      <c r="AL70" s="19">
        <f t="shared" si="7"/>
        <v>422134</v>
      </c>
      <c r="AM70" s="19">
        <f t="shared" si="7"/>
        <v>426614</v>
      </c>
      <c r="AN70" s="19">
        <f t="shared" si="7"/>
        <v>429143</v>
      </c>
      <c r="AO70" s="19">
        <f t="shared" si="7"/>
        <v>431971</v>
      </c>
      <c r="AP70" s="19">
        <f t="shared" si="7"/>
        <v>434436</v>
      </c>
      <c r="AQ70" s="19">
        <f t="shared" si="7"/>
        <v>436397</v>
      </c>
      <c r="AR70" s="19">
        <f t="shared" si="7"/>
        <v>437123</v>
      </c>
      <c r="AS70" s="19">
        <f t="shared" si="7"/>
        <v>437615</v>
      </c>
      <c r="AT70" s="19">
        <f t="shared" si="7"/>
        <v>437309</v>
      </c>
      <c r="AU70" s="19">
        <f t="shared" si="7"/>
        <v>437140</v>
      </c>
      <c r="AV70" s="19">
        <f t="shared" si="7"/>
        <v>438007</v>
      </c>
      <c r="AW70" s="19">
        <f t="shared" si="7"/>
        <v>437908</v>
      </c>
      <c r="AX70" s="19">
        <f t="shared" si="7"/>
        <v>436853</v>
      </c>
      <c r="AY70" s="19">
        <f t="shared" si="7"/>
        <v>435616</v>
      </c>
      <c r="AZ70" s="19">
        <f t="shared" si="7"/>
        <v>434174</v>
      </c>
      <c r="BA70" s="19">
        <f t="shared" si="7"/>
        <v>432714</v>
      </c>
      <c r="BB70" s="19">
        <f t="shared" si="7"/>
        <v>431520</v>
      </c>
      <c r="BC70" s="19">
        <f t="shared" si="7"/>
        <v>430604</v>
      </c>
      <c r="BD70" s="19">
        <f t="shared" si="7"/>
        <v>423947</v>
      </c>
      <c r="BE70" s="19">
        <f>SUM(BE94:BE115)</f>
        <v>421502</v>
      </c>
      <c r="BF70" s="19">
        <f>SUM(BF94:BF115)</f>
        <v>419968</v>
      </c>
      <c r="BG70" s="19">
        <f>SUM(BG94:BG115)</f>
        <v>420154</v>
      </c>
      <c r="BH70" s="19">
        <f>SUM(BH94:BH115)</f>
        <v>416513</v>
      </c>
      <c r="BI70" s="19">
        <f>SUM(BI94:BI115)</f>
        <v>363568</v>
      </c>
      <c r="BJ70" s="19">
        <f t="shared" ref="BJ70:BP70" si="8">SUM(BJ94:BJ115)</f>
        <v>360289</v>
      </c>
      <c r="BK70" s="19">
        <f t="shared" si="8"/>
        <v>357056</v>
      </c>
      <c r="BL70" s="19">
        <f t="shared" si="8"/>
        <v>353565</v>
      </c>
      <c r="BM70" s="19">
        <f t="shared" si="8"/>
        <v>349736</v>
      </c>
      <c r="BN70" s="19">
        <f t="shared" si="8"/>
        <v>345970</v>
      </c>
      <c r="BO70" s="19">
        <f t="shared" si="8"/>
        <v>342190</v>
      </c>
      <c r="BP70" s="19">
        <f t="shared" si="8"/>
        <v>338448</v>
      </c>
      <c r="BQ70" s="45" t="s">
        <v>98</v>
      </c>
      <c r="BR70" s="2"/>
      <c r="BS70" s="19">
        <f>SUM(BS94:BS115)</f>
        <v>2740.9500000000003</v>
      </c>
      <c r="BT70" s="19">
        <f>SUM(BT94:BT115)</f>
        <v>2740.94</v>
      </c>
      <c r="BU70" s="19">
        <f>SUM(BU94:BU115)</f>
        <v>116536</v>
      </c>
      <c r="BV70" s="6"/>
      <c r="BW70" s="19">
        <f>SUM(BW94:BW115)</f>
        <v>360349</v>
      </c>
      <c r="BX70" s="19">
        <f>SUM(BX94:BX115)</f>
        <v>174753</v>
      </c>
      <c r="BY70" s="19">
        <f>SUM(BY94:BY115)</f>
        <v>185596</v>
      </c>
      <c r="BZ70" s="4"/>
      <c r="CA70" s="19">
        <f>SUM(CA94:CA115)</f>
        <v>354052</v>
      </c>
      <c r="CB70" s="19">
        <f>SUM(CB94:CB115)</f>
        <v>174525</v>
      </c>
      <c r="CC70" s="19">
        <f>SUM(CC94:CC115)</f>
        <v>179527</v>
      </c>
      <c r="CD70" s="7"/>
      <c r="CE70" s="19">
        <f>SUM(CE94:CE115)</f>
        <v>375609</v>
      </c>
      <c r="CF70" s="19">
        <f>SUM(CF94:CF115)</f>
        <v>185045</v>
      </c>
      <c r="CG70" s="19">
        <f>SUM(CG94:CG115)</f>
        <v>190564</v>
      </c>
      <c r="CH70" s="19">
        <f>SUM(CH94:CH115)</f>
        <v>103627</v>
      </c>
      <c r="CI70" s="4"/>
      <c r="CJ70" s="19">
        <f>SUM(CJ94:CJ115)</f>
        <v>374874</v>
      </c>
      <c r="CK70" s="19">
        <f>SUM(CK94:CK115)</f>
        <v>184732</v>
      </c>
      <c r="CL70" s="19">
        <f>SUM(CL94:CL115)</f>
        <v>190142</v>
      </c>
      <c r="CM70" s="19">
        <f>SUM(CM94:CM115)</f>
        <v>375609</v>
      </c>
      <c r="CN70" s="1"/>
      <c r="CO70" s="19"/>
      <c r="CP70" s="19">
        <f>SUM(CP94:CP115)</f>
        <v>384747</v>
      </c>
      <c r="CQ70" s="19">
        <f>SUM(CQ94:CQ115)</f>
        <v>189085</v>
      </c>
      <c r="CR70" s="19">
        <f>SUM(CR94:CR115)</f>
        <v>195662</v>
      </c>
      <c r="CS70" s="19">
        <f>SUM(CS94:CS115)</f>
        <v>112284</v>
      </c>
      <c r="CT70" s="4"/>
      <c r="CU70" s="19">
        <f>SUM(CU94:CU115)</f>
        <v>385401</v>
      </c>
      <c r="CV70" s="19">
        <f>SUM(CV94:CV115)</f>
        <v>189815</v>
      </c>
      <c r="CW70" s="19">
        <f>SUM(CW94:CW115)</f>
        <v>195586</v>
      </c>
    </row>
    <row r="71" spans="2:101" ht="13.5" customHeight="1" x14ac:dyDescent="0.15">
      <c r="B71" s="129"/>
      <c r="C71" s="129"/>
      <c r="D71" s="130" t="s">
        <v>146</v>
      </c>
      <c r="E71" s="19">
        <f t="shared" ref="E71:P71" si="9">E122+E126+E129+E130+E125+E82+E84+E85+E86+E87+E88</f>
        <v>851216</v>
      </c>
      <c r="F71" s="19">
        <f t="shared" si="9"/>
        <v>862147</v>
      </c>
      <c r="G71" s="19">
        <f t="shared" si="9"/>
        <v>874957</v>
      </c>
      <c r="H71" s="19">
        <f t="shared" si="9"/>
        <v>901507</v>
      </c>
      <c r="I71" s="19">
        <f t="shared" si="9"/>
        <v>916324</v>
      </c>
      <c r="J71" s="19">
        <f t="shared" si="9"/>
        <v>944352</v>
      </c>
      <c r="K71" s="19">
        <f t="shared" si="9"/>
        <v>959824</v>
      </c>
      <c r="L71" s="19">
        <f t="shared" si="9"/>
        <v>980644</v>
      </c>
      <c r="M71" s="19">
        <f t="shared" si="9"/>
        <v>1004537</v>
      </c>
      <c r="N71" s="19">
        <f t="shared" si="9"/>
        <v>1013489</v>
      </c>
      <c r="O71" s="19">
        <f t="shared" si="9"/>
        <v>1032742</v>
      </c>
      <c r="P71" s="19">
        <f t="shared" si="9"/>
        <v>1056647</v>
      </c>
      <c r="Q71" s="28"/>
      <c r="R71" s="30"/>
      <c r="S71" s="30"/>
      <c r="T71" s="28"/>
      <c r="U71" s="30"/>
      <c r="V71" s="30"/>
      <c r="W71" s="30"/>
      <c r="X71" s="28"/>
      <c r="Y71" s="28"/>
      <c r="Z71" s="28"/>
      <c r="AA71" s="28"/>
      <c r="AB71" s="30"/>
      <c r="AC71" s="30"/>
      <c r="AD71" s="28"/>
      <c r="AE71" s="30"/>
      <c r="AF71" s="30"/>
      <c r="AG71" s="28"/>
      <c r="AH71" s="30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45" t="s">
        <v>99</v>
      </c>
      <c r="BR71" s="2"/>
      <c r="BS71" s="28"/>
      <c r="BT71" s="28"/>
      <c r="BU71" s="28"/>
      <c r="BV71" s="6"/>
      <c r="BW71" s="28"/>
      <c r="BX71" s="28"/>
      <c r="BY71" s="22"/>
      <c r="BZ71" s="4"/>
      <c r="CA71" s="28"/>
      <c r="CB71" s="28"/>
      <c r="CC71" s="28"/>
      <c r="CD71" s="7"/>
      <c r="CE71" s="28"/>
      <c r="CF71" s="28"/>
      <c r="CG71" s="28"/>
      <c r="CH71" s="28"/>
      <c r="CI71" s="4"/>
      <c r="CJ71" s="28"/>
      <c r="CK71" s="28"/>
      <c r="CL71" s="28"/>
      <c r="CM71" s="28"/>
      <c r="CN71" s="1"/>
      <c r="CO71" s="24"/>
      <c r="CP71" s="28"/>
      <c r="CQ71" s="28"/>
      <c r="CR71" s="28"/>
      <c r="CS71" s="28"/>
      <c r="CT71" s="4"/>
      <c r="CU71" s="28"/>
      <c r="CV71" s="28"/>
      <c r="CW71" s="28"/>
    </row>
    <row r="72" spans="2:101" ht="13.5" customHeight="1" x14ac:dyDescent="0.15">
      <c r="B72" s="129"/>
      <c r="C72" s="129"/>
      <c r="D72" s="130" t="s">
        <v>147</v>
      </c>
      <c r="E72" s="19">
        <f t="shared" ref="E72:P72" si="10">SUM(E89:E115)+E123+E124+SUM(E134:E139)+E160+E162+E163+E164+E166+E167+E170+E171</f>
        <v>1023578</v>
      </c>
      <c r="F72" s="19">
        <f t="shared" si="10"/>
        <v>1007974</v>
      </c>
      <c r="G72" s="19">
        <f t="shared" si="10"/>
        <v>985272</v>
      </c>
      <c r="H72" s="19">
        <f t="shared" si="10"/>
        <v>964896</v>
      </c>
      <c r="I72" s="19">
        <f t="shared" si="10"/>
        <v>955483</v>
      </c>
      <c r="J72" s="19">
        <f t="shared" si="10"/>
        <v>992650</v>
      </c>
      <c r="K72" s="19">
        <f t="shared" si="10"/>
        <v>978931</v>
      </c>
      <c r="L72" s="19">
        <f t="shared" si="10"/>
        <v>971167</v>
      </c>
      <c r="M72" s="19">
        <f t="shared" si="10"/>
        <v>960533</v>
      </c>
      <c r="N72" s="19">
        <f t="shared" si="10"/>
        <v>944726</v>
      </c>
      <c r="O72" s="19">
        <f t="shared" si="10"/>
        <v>934032</v>
      </c>
      <c r="P72" s="19">
        <f t="shared" si="10"/>
        <v>925852</v>
      </c>
      <c r="Q72" s="49"/>
      <c r="R72" s="30"/>
      <c r="S72" s="30"/>
      <c r="T72" s="49"/>
      <c r="U72" s="30"/>
      <c r="V72" s="30"/>
      <c r="W72" s="30"/>
      <c r="X72" s="49"/>
      <c r="Y72" s="49"/>
      <c r="Z72" s="49"/>
      <c r="AA72" s="49"/>
      <c r="AB72" s="30"/>
      <c r="AC72" s="30"/>
      <c r="AD72" s="49"/>
      <c r="AE72" s="30"/>
      <c r="AF72" s="46"/>
      <c r="AG72" s="49"/>
      <c r="AH72" s="30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5" t="s">
        <v>100</v>
      </c>
      <c r="BR72" s="2"/>
      <c r="BS72" s="28"/>
      <c r="BT72" s="28"/>
      <c r="BU72" s="28"/>
      <c r="BV72" s="6"/>
      <c r="BW72" s="49"/>
      <c r="BX72" s="49"/>
      <c r="BY72" s="49"/>
      <c r="BZ72" s="4"/>
      <c r="CA72" s="28"/>
      <c r="CB72" s="28"/>
      <c r="CC72" s="28"/>
      <c r="CD72" s="7"/>
      <c r="CE72" s="28"/>
      <c r="CF72" s="28"/>
      <c r="CG72" s="28"/>
      <c r="CH72" s="28"/>
      <c r="CI72" s="4"/>
      <c r="CJ72" s="28"/>
      <c r="CK72" s="28"/>
      <c r="CL72" s="28"/>
      <c r="CM72" s="28"/>
      <c r="CN72" s="1"/>
      <c r="CO72" s="24"/>
      <c r="CP72" s="28"/>
      <c r="CQ72" s="28"/>
      <c r="CR72" s="28"/>
      <c r="CS72" s="28"/>
      <c r="CT72" s="4"/>
      <c r="CU72" s="28"/>
      <c r="CV72" s="28"/>
      <c r="CW72" s="28"/>
    </row>
    <row r="73" spans="2:101" ht="13.5" customHeight="1" x14ac:dyDescent="0.15">
      <c r="B73" s="129"/>
      <c r="C73" s="129"/>
      <c r="D73" s="133"/>
      <c r="E73" s="133"/>
      <c r="F73" s="134"/>
      <c r="G73" s="134"/>
      <c r="H73" s="134"/>
      <c r="I73" s="134"/>
      <c r="J73" s="134"/>
      <c r="K73" s="134"/>
      <c r="L73" s="135"/>
      <c r="M73" s="134"/>
      <c r="N73" s="127"/>
      <c r="O73" s="134"/>
      <c r="P73" s="135"/>
      <c r="Q73" s="134"/>
      <c r="R73" s="127"/>
      <c r="S73" s="127"/>
      <c r="T73" s="134"/>
      <c r="U73" s="127"/>
      <c r="V73" s="127"/>
      <c r="W73" s="127"/>
      <c r="X73" s="134"/>
      <c r="Y73" s="134"/>
      <c r="Z73" s="134"/>
      <c r="AA73" s="134"/>
      <c r="AB73" s="127"/>
      <c r="AC73" s="127"/>
      <c r="AD73" s="134"/>
      <c r="AE73" s="127"/>
      <c r="AF73" s="127"/>
      <c r="AG73" s="134"/>
      <c r="AH73" s="136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  <c r="AV73" s="134"/>
      <c r="AW73" s="134"/>
      <c r="AX73" s="134"/>
      <c r="AY73" s="134"/>
      <c r="AZ73" s="134"/>
      <c r="BA73" s="134"/>
      <c r="BB73" s="134"/>
      <c r="BC73" s="134"/>
      <c r="BD73" s="134"/>
      <c r="BE73" s="134"/>
      <c r="BF73" s="134"/>
      <c r="BG73" s="134"/>
      <c r="BH73" s="134"/>
      <c r="BI73" s="134"/>
      <c r="BJ73" s="134"/>
      <c r="BK73" s="134"/>
      <c r="BL73" s="134"/>
      <c r="BM73" s="134"/>
      <c r="BN73" s="134"/>
      <c r="BO73" s="134"/>
      <c r="BP73" s="134"/>
      <c r="BQ73" s="137"/>
      <c r="BS73" s="134"/>
      <c r="BT73" s="134"/>
      <c r="BU73" s="134"/>
      <c r="BV73" s="112"/>
      <c r="BW73" s="134"/>
      <c r="BX73" s="127"/>
      <c r="BY73" s="127"/>
      <c r="BZ73" s="112"/>
      <c r="CA73" s="134"/>
      <c r="CB73" s="134"/>
      <c r="CC73" s="134"/>
      <c r="CD73" s="111"/>
      <c r="CE73" s="128"/>
      <c r="CF73" s="128"/>
      <c r="CG73" s="128"/>
      <c r="CH73" s="128"/>
      <c r="CI73" s="112"/>
      <c r="CJ73" s="134"/>
      <c r="CK73" s="134"/>
      <c r="CL73" s="134"/>
      <c r="CM73" s="134"/>
      <c r="CO73" s="138"/>
      <c r="CP73" s="128"/>
      <c r="CQ73" s="128"/>
      <c r="CR73" s="128"/>
      <c r="CS73" s="128"/>
      <c r="CT73" s="112"/>
      <c r="CU73" s="134"/>
      <c r="CV73" s="134"/>
      <c r="CW73" s="134"/>
    </row>
    <row r="74" spans="2:101" ht="13.5" customHeight="1" x14ac:dyDescent="0.15">
      <c r="B74" s="129"/>
      <c r="C74" s="129"/>
      <c r="D74" s="135"/>
      <c r="E74" s="139"/>
      <c r="F74" s="140"/>
      <c r="G74" s="140"/>
      <c r="H74" s="139"/>
      <c r="I74" s="140"/>
      <c r="J74" s="140"/>
      <c r="K74" s="140"/>
      <c r="L74" s="139"/>
      <c r="M74" s="140"/>
      <c r="N74" s="141"/>
      <c r="O74" s="140"/>
      <c r="P74" s="142"/>
      <c r="Q74" s="140"/>
      <c r="R74" s="141"/>
      <c r="S74" s="141"/>
      <c r="T74" s="140"/>
      <c r="U74" s="141"/>
      <c r="V74" s="141"/>
      <c r="W74" s="141"/>
      <c r="X74" s="143"/>
      <c r="Y74" s="140"/>
      <c r="Z74" s="140"/>
      <c r="AA74" s="140"/>
      <c r="AB74" s="141"/>
      <c r="AC74" s="141"/>
      <c r="AD74" s="140"/>
      <c r="AE74" s="141"/>
      <c r="AF74" s="141"/>
      <c r="AG74" s="142"/>
      <c r="AH74" s="141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4"/>
      <c r="AW74" s="144"/>
      <c r="AX74" s="144"/>
      <c r="AY74" s="144"/>
      <c r="AZ74" s="140"/>
      <c r="BA74" s="140"/>
      <c r="BB74" s="140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140"/>
      <c r="BN74" s="140"/>
      <c r="BO74" s="140"/>
      <c r="BP74" s="140"/>
      <c r="BQ74" s="145"/>
      <c r="BS74" s="134"/>
      <c r="BT74" s="134"/>
      <c r="BU74" s="134"/>
      <c r="BV74" s="112"/>
      <c r="BW74" s="134"/>
      <c r="BX74" s="127"/>
      <c r="BY74" s="127"/>
      <c r="BZ74" s="112"/>
      <c r="CA74" s="134"/>
      <c r="CB74" s="134"/>
      <c r="CC74" s="134"/>
      <c r="CD74" s="111"/>
      <c r="CE74" s="128"/>
      <c r="CF74" s="128"/>
      <c r="CG74" s="128"/>
      <c r="CH74" s="128"/>
      <c r="CI74" s="112"/>
      <c r="CJ74" s="134"/>
      <c r="CK74" s="134"/>
      <c r="CL74" s="134"/>
      <c r="CM74" s="134"/>
      <c r="CO74" s="138"/>
      <c r="CP74" s="128"/>
      <c r="CQ74" s="128"/>
      <c r="CR74" s="128"/>
      <c r="CS74" s="128"/>
      <c r="CT74" s="112"/>
      <c r="CU74" s="134"/>
      <c r="CV74" s="134"/>
      <c r="CW74" s="134"/>
    </row>
    <row r="75" spans="2:101" ht="13.5" customHeight="1" x14ac:dyDescent="0.15">
      <c r="B75" s="146" t="s">
        <v>154</v>
      </c>
      <c r="C75" s="170"/>
      <c r="D75" s="147" t="s">
        <v>4</v>
      </c>
      <c r="E75" s="18">
        <f>E125+E123+E124+E122</f>
        <v>461942</v>
      </c>
      <c r="F75" s="18">
        <f t="shared" ref="F75:AE75" si="11">F125+F123+F124+F122</f>
        <v>471607</v>
      </c>
      <c r="G75" s="18">
        <f t="shared" si="11"/>
        <v>482753</v>
      </c>
      <c r="H75" s="18">
        <f t="shared" si="11"/>
        <v>507344</v>
      </c>
      <c r="I75" s="18">
        <f t="shared" si="11"/>
        <v>518446</v>
      </c>
      <c r="J75" s="18">
        <f t="shared" si="11"/>
        <v>529805</v>
      </c>
      <c r="K75" s="18">
        <f t="shared" si="11"/>
        <v>541787</v>
      </c>
      <c r="L75" s="18">
        <f t="shared" si="11"/>
        <v>556829</v>
      </c>
      <c r="M75" s="18">
        <f t="shared" si="11"/>
        <v>564775</v>
      </c>
      <c r="N75" s="18">
        <f t="shared" si="11"/>
        <v>573609</v>
      </c>
      <c r="O75" s="18">
        <f t="shared" si="11"/>
        <v>589411</v>
      </c>
      <c r="P75" s="18">
        <f t="shared" si="11"/>
        <v>606767</v>
      </c>
      <c r="Q75" s="18">
        <f t="shared" si="11"/>
        <v>622734</v>
      </c>
      <c r="R75" s="18">
        <f t="shared" si="11"/>
        <v>644239</v>
      </c>
      <c r="S75" s="18">
        <f t="shared" si="11"/>
        <v>665627</v>
      </c>
      <c r="T75" s="18">
        <f t="shared" si="11"/>
        <v>682535</v>
      </c>
      <c r="U75" s="18">
        <f t="shared" si="11"/>
        <v>697967</v>
      </c>
      <c r="V75" s="18">
        <f t="shared" si="11"/>
        <v>725094</v>
      </c>
      <c r="W75" s="18">
        <f t="shared" si="11"/>
        <v>741306</v>
      </c>
      <c r="X75" s="18">
        <f t="shared" si="11"/>
        <v>759390</v>
      </c>
      <c r="Y75" s="18">
        <f t="shared" si="11"/>
        <v>776258</v>
      </c>
      <c r="Z75" s="18">
        <f t="shared" si="11"/>
        <v>790717</v>
      </c>
      <c r="AA75" s="18">
        <f t="shared" si="11"/>
        <v>804184</v>
      </c>
      <c r="AB75" s="18">
        <f t="shared" si="11"/>
        <v>818312</v>
      </c>
      <c r="AC75" s="18">
        <f t="shared" si="11"/>
        <v>830243</v>
      </c>
      <c r="AD75" s="18">
        <f t="shared" si="11"/>
        <v>842271</v>
      </c>
      <c r="AE75" s="18">
        <f t="shared" si="11"/>
        <v>854452</v>
      </c>
      <c r="AF75" s="18">
        <f>AF125+AF123+AF124+AF122</f>
        <v>868728</v>
      </c>
      <c r="AG75" s="85">
        <v>882707</v>
      </c>
      <c r="AH75" s="85">
        <f t="shared" ref="AH75:AV75" si="12">SUM(AH76:AH80)</f>
        <v>895161</v>
      </c>
      <c r="AI75" s="85">
        <f t="shared" si="12"/>
        <v>902946</v>
      </c>
      <c r="AJ75" s="85">
        <f t="shared" si="12"/>
        <v>914349</v>
      </c>
      <c r="AK75" s="85">
        <f t="shared" si="12"/>
        <v>924698</v>
      </c>
      <c r="AL75" s="85">
        <f t="shared" si="12"/>
        <v>932793</v>
      </c>
      <c r="AM75" s="85">
        <f t="shared" si="12"/>
        <v>941360</v>
      </c>
      <c r="AN75" s="85">
        <f t="shared" si="12"/>
        <v>952517</v>
      </c>
      <c r="AO75" s="85">
        <f t="shared" si="12"/>
        <v>961758</v>
      </c>
      <c r="AP75" s="85">
        <f t="shared" si="12"/>
        <v>970103</v>
      </c>
      <c r="AQ75" s="85">
        <f t="shared" si="12"/>
        <v>976594</v>
      </c>
      <c r="AR75" s="85">
        <f t="shared" si="12"/>
        <v>981629</v>
      </c>
      <c r="AS75" s="85">
        <f t="shared" si="12"/>
        <v>986494</v>
      </c>
      <c r="AT75" s="85">
        <f t="shared" si="12"/>
        <v>992319</v>
      </c>
      <c r="AU75" s="85">
        <f t="shared" si="12"/>
        <v>995725</v>
      </c>
      <c r="AV75" s="85">
        <f t="shared" si="12"/>
        <v>998990</v>
      </c>
      <c r="AW75" s="19">
        <f t="shared" ref="AW75:BD75" si="13">SUM(AW76:AW80)</f>
        <v>1001085</v>
      </c>
      <c r="AX75" s="19">
        <f t="shared" si="13"/>
        <v>1004065</v>
      </c>
      <c r="AY75" s="19">
        <f t="shared" si="13"/>
        <v>1006586</v>
      </c>
      <c r="AZ75" s="19">
        <f t="shared" si="13"/>
        <v>1007901</v>
      </c>
      <c r="BA75" s="19">
        <f t="shared" si="13"/>
        <v>1010227</v>
      </c>
      <c r="BB75" s="19">
        <f t="shared" si="13"/>
        <v>1012882</v>
      </c>
      <c r="BC75" s="19">
        <f t="shared" si="13"/>
        <v>1016096</v>
      </c>
      <c r="BD75" s="19">
        <f t="shared" si="13"/>
        <v>1022664</v>
      </c>
      <c r="BE75" s="19">
        <f>SUM(BE76:BE80)</f>
        <v>1033615</v>
      </c>
      <c r="BF75" s="19">
        <f>SUM(BF76:BF80)</f>
        <v>1039943</v>
      </c>
      <c r="BG75" s="19">
        <f>SUM(BG76:BG80)</f>
        <v>1053509</v>
      </c>
      <c r="BH75" s="19">
        <f>SUM(BH76:BH80)</f>
        <v>1045205</v>
      </c>
      <c r="BI75" s="19">
        <f>SUM(BI76:BI80)</f>
        <v>1058517</v>
      </c>
      <c r="BJ75" s="19">
        <f t="shared" ref="BJ75:BP75" si="14">SUM(BJ76:BJ80)</f>
        <v>1060545</v>
      </c>
      <c r="BK75" s="19">
        <f t="shared" si="14"/>
        <v>1062585</v>
      </c>
      <c r="BL75" s="19">
        <f t="shared" si="14"/>
        <v>1064060</v>
      </c>
      <c r="BM75" s="19">
        <f t="shared" si="14"/>
        <v>1065932</v>
      </c>
      <c r="BN75" s="19">
        <f t="shared" si="14"/>
        <v>1065365</v>
      </c>
      <c r="BO75" s="19">
        <f t="shared" si="14"/>
        <v>1067486</v>
      </c>
      <c r="BP75" s="19">
        <f t="shared" si="14"/>
        <v>1066362</v>
      </c>
      <c r="BQ75" s="45" t="s">
        <v>4</v>
      </c>
      <c r="BR75" s="2"/>
      <c r="BS75" s="30">
        <v>783.5</v>
      </c>
      <c r="BT75" s="30">
        <f>SUM(BT77:BT80)</f>
        <v>481.22</v>
      </c>
      <c r="BU75" s="19">
        <f>SUM(BU77:BU80)</f>
        <v>338556</v>
      </c>
      <c r="BV75" s="6"/>
      <c r="BW75" s="30">
        <v>480925</v>
      </c>
      <c r="BX75" s="53">
        <v>237963</v>
      </c>
      <c r="BY75" s="54">
        <f t="shared" ref="BY75:BY109" si="15">BW75-BX75</f>
        <v>242962</v>
      </c>
      <c r="BZ75" s="4"/>
      <c r="CA75" s="19">
        <f t="shared" ref="CA75:CA88" si="16">CB75+CC75</f>
        <v>918398</v>
      </c>
      <c r="CB75" s="30">
        <v>454954</v>
      </c>
      <c r="CC75" s="30">
        <v>463444</v>
      </c>
      <c r="CD75" s="7"/>
      <c r="CE75" s="64">
        <f t="shared" ref="CE75:CE81" si="17">SUM(CF75:CG75)</f>
        <v>700782</v>
      </c>
      <c r="CF75" s="65">
        <f>SUM(CF77:CF80)</f>
        <v>348448</v>
      </c>
      <c r="CG75" s="65">
        <f>SUM(CG77:CG80)</f>
        <v>352334</v>
      </c>
      <c r="CH75" s="65">
        <f>SUM(CH77:CH80)</f>
        <v>264440</v>
      </c>
      <c r="CI75" s="4"/>
      <c r="CJ75" s="19">
        <f>SUM(CJ77:CJ80)</f>
        <v>697508</v>
      </c>
      <c r="CK75" s="19">
        <f>SUM(CK77:CK80)</f>
        <v>346773</v>
      </c>
      <c r="CL75" s="19">
        <f>SUM(CL77:CL80)</f>
        <v>350735</v>
      </c>
      <c r="CM75" s="19">
        <f>SUM(CM77:CM80)</f>
        <v>700782</v>
      </c>
      <c r="CN75" s="1"/>
      <c r="CO75" s="24" t="s">
        <v>4</v>
      </c>
      <c r="CP75" s="64">
        <f t="shared" ref="CP75:CP88" si="18">SUM(CQ75:CR75)</f>
        <v>730295</v>
      </c>
      <c r="CQ75" s="65">
        <f>SUM(CQ77:CQ80)</f>
        <v>361247</v>
      </c>
      <c r="CR75" s="65">
        <f>SUM(CR77:CR80)</f>
        <v>369048</v>
      </c>
      <c r="CS75" s="65">
        <f>SUM(CS77:CS80)</f>
        <v>290390</v>
      </c>
      <c r="CT75" s="4"/>
      <c r="CU75" s="19">
        <f t="shared" ref="CU75:CU88" si="19">CV75+CW75</f>
        <v>725792</v>
      </c>
      <c r="CV75" s="25">
        <f>SUM(CV77:CV80)</f>
        <v>359639</v>
      </c>
      <c r="CW75" s="25">
        <f>SUM(CW77:CW80)</f>
        <v>366153</v>
      </c>
    </row>
    <row r="76" spans="2:101" ht="13.5" customHeight="1" x14ac:dyDescent="0.15">
      <c r="B76" s="146" t="s">
        <v>155</v>
      </c>
      <c r="C76" s="146"/>
      <c r="D76" s="148" t="s">
        <v>123</v>
      </c>
      <c r="E76" s="79"/>
      <c r="F76" s="79"/>
      <c r="G76" s="79"/>
      <c r="H76" s="79"/>
      <c r="I76" s="79"/>
      <c r="J76" s="79"/>
      <c r="K76" s="79"/>
      <c r="L76" s="79"/>
      <c r="M76" s="79"/>
      <c r="N76" s="80"/>
      <c r="O76" s="79"/>
      <c r="P76" s="79"/>
      <c r="Q76" s="79"/>
      <c r="R76" s="80"/>
      <c r="S76" s="80"/>
      <c r="T76" s="81"/>
      <c r="U76" s="80"/>
      <c r="V76" s="80"/>
      <c r="W76" s="80"/>
      <c r="X76" s="79"/>
      <c r="Y76" s="79"/>
      <c r="Z76" s="79"/>
      <c r="AA76" s="79"/>
      <c r="AB76" s="80"/>
      <c r="AC76" s="80"/>
      <c r="AD76" s="79"/>
      <c r="AE76" s="80"/>
      <c r="AF76" s="80"/>
      <c r="AG76" s="79"/>
      <c r="AH76" s="80">
        <v>250112</v>
      </c>
      <c r="AI76" s="82">
        <v>250652</v>
      </c>
      <c r="AJ76" s="82">
        <v>252066</v>
      </c>
      <c r="AK76" s="82">
        <v>253544</v>
      </c>
      <c r="AL76" s="82">
        <v>254871</v>
      </c>
      <c r="AM76" s="82">
        <v>257241</v>
      </c>
      <c r="AN76" s="82">
        <v>258639</v>
      </c>
      <c r="AO76" s="82">
        <v>260122</v>
      </c>
      <c r="AP76" s="82">
        <v>261931</v>
      </c>
      <c r="AQ76" s="83">
        <v>263440</v>
      </c>
      <c r="AR76" s="83">
        <v>264479</v>
      </c>
      <c r="AS76" s="83">
        <v>264999</v>
      </c>
      <c r="AT76" s="83">
        <v>266127</v>
      </c>
      <c r="AU76" s="83">
        <v>267035</v>
      </c>
      <c r="AV76" s="83">
        <v>267909</v>
      </c>
      <c r="AW76" s="83">
        <v>268373</v>
      </c>
      <c r="AX76" s="83">
        <v>268907</v>
      </c>
      <c r="AY76" s="83">
        <v>269839</v>
      </c>
      <c r="AZ76" s="83">
        <v>270230</v>
      </c>
      <c r="BA76" s="83">
        <v>271379</v>
      </c>
      <c r="BB76" s="83">
        <v>272732</v>
      </c>
      <c r="BC76" s="83">
        <v>274238</v>
      </c>
      <c r="BD76" s="83">
        <v>278690</v>
      </c>
      <c r="BE76" s="83">
        <v>282973</v>
      </c>
      <c r="BF76" s="83">
        <v>285130</v>
      </c>
      <c r="BG76" s="83">
        <v>291285</v>
      </c>
      <c r="BH76" s="83">
        <v>286546</v>
      </c>
      <c r="BI76" s="83">
        <v>292335</v>
      </c>
      <c r="BJ76" s="83">
        <v>292649</v>
      </c>
      <c r="BK76" s="83">
        <v>292897</v>
      </c>
      <c r="BL76" s="83">
        <v>292998</v>
      </c>
      <c r="BM76" s="83">
        <v>293003</v>
      </c>
      <c r="BN76" s="83">
        <v>292827</v>
      </c>
      <c r="BO76" s="83">
        <v>295255</v>
      </c>
      <c r="BP76" s="83">
        <v>296023</v>
      </c>
      <c r="BQ76" s="84" t="s">
        <v>135</v>
      </c>
      <c r="BR76" s="2"/>
      <c r="BS76" s="30"/>
      <c r="BT76" s="30">
        <v>302.27999999999997</v>
      </c>
      <c r="BU76" s="30">
        <v>125642</v>
      </c>
      <c r="BV76" s="6"/>
      <c r="BW76" s="27">
        <v>15272</v>
      </c>
      <c r="BX76" s="27">
        <v>7588</v>
      </c>
      <c r="BY76" s="55">
        <f>BW76-BX76</f>
        <v>7684</v>
      </c>
      <c r="BZ76" s="4"/>
      <c r="CA76" s="19">
        <f>CB76+CC76</f>
        <v>259998</v>
      </c>
      <c r="CB76" s="30">
        <v>127273</v>
      </c>
      <c r="CC76" s="30">
        <v>132725</v>
      </c>
      <c r="CD76" s="7"/>
      <c r="CE76" s="65">
        <f>SUM(CF76:CG76)</f>
        <v>270515</v>
      </c>
      <c r="CF76" s="63">
        <v>132236</v>
      </c>
      <c r="CG76" s="63">
        <v>138279</v>
      </c>
      <c r="CH76" s="63">
        <v>122852</v>
      </c>
      <c r="CI76" s="4"/>
      <c r="CJ76" s="19">
        <f t="shared" ref="CJ76:CJ88" si="20">CK76+CL76</f>
        <v>267294</v>
      </c>
      <c r="CK76" s="30">
        <v>130447</v>
      </c>
      <c r="CL76" s="30">
        <v>136847</v>
      </c>
      <c r="CM76" s="30">
        <v>270515</v>
      </c>
      <c r="CN76" s="1"/>
      <c r="CO76" s="26" t="s">
        <v>101</v>
      </c>
      <c r="CP76" s="65">
        <f>SUM(CQ76:CR76)</f>
        <v>277729</v>
      </c>
      <c r="CQ76" s="63">
        <v>134798</v>
      </c>
      <c r="CR76" s="63">
        <v>142931</v>
      </c>
      <c r="CS76" s="63">
        <v>130650</v>
      </c>
      <c r="CT76" s="4"/>
      <c r="CU76" s="19">
        <f>CV76+CW76</f>
        <v>276609</v>
      </c>
      <c r="CV76" s="21">
        <v>134582</v>
      </c>
      <c r="CW76" s="21">
        <v>142027</v>
      </c>
    </row>
    <row r="77" spans="2:101" ht="13.5" customHeight="1" x14ac:dyDescent="0.15">
      <c r="B77" s="146" t="s">
        <v>156</v>
      </c>
      <c r="C77" s="146"/>
      <c r="D77" s="148" t="s">
        <v>5</v>
      </c>
      <c r="E77" s="29"/>
      <c r="F77" s="29"/>
      <c r="G77" s="29"/>
      <c r="H77" s="29"/>
      <c r="I77" s="29"/>
      <c r="J77" s="29"/>
      <c r="K77" s="29"/>
      <c r="L77" s="29"/>
      <c r="M77" s="29"/>
      <c r="N77" s="28"/>
      <c r="O77" s="29"/>
      <c r="P77" s="29"/>
      <c r="Q77" s="29"/>
      <c r="R77" s="28"/>
      <c r="S77" s="28"/>
      <c r="T77" s="29"/>
      <c r="U77" s="28"/>
      <c r="V77" s="28"/>
      <c r="W77" s="28"/>
      <c r="X77" s="29"/>
      <c r="Y77" s="30"/>
      <c r="Z77" s="29"/>
      <c r="AA77" s="29"/>
      <c r="AB77" s="28"/>
      <c r="AC77" s="28"/>
      <c r="AD77" s="29"/>
      <c r="AE77" s="28"/>
      <c r="AF77" s="28"/>
      <c r="AG77" s="29"/>
      <c r="AH77" s="28">
        <v>168700</v>
      </c>
      <c r="AI77" s="30">
        <v>168966</v>
      </c>
      <c r="AJ77" s="30">
        <v>170364</v>
      </c>
      <c r="AK77" s="30">
        <v>171717</v>
      </c>
      <c r="AL77" s="30">
        <v>171750</v>
      </c>
      <c r="AM77" s="30">
        <v>171636</v>
      </c>
      <c r="AN77" s="30">
        <v>172672</v>
      </c>
      <c r="AO77" s="30">
        <v>172825</v>
      </c>
      <c r="AP77" s="30">
        <v>172737</v>
      </c>
      <c r="AQ77" s="21">
        <v>173549</v>
      </c>
      <c r="AR77" s="21">
        <v>173781</v>
      </c>
      <c r="AS77" s="21">
        <v>174138</v>
      </c>
      <c r="AT77" s="21">
        <v>174228</v>
      </c>
      <c r="AU77" s="21">
        <v>174552</v>
      </c>
      <c r="AV77" s="21">
        <v>175086</v>
      </c>
      <c r="AW77" s="21">
        <v>176054</v>
      </c>
      <c r="AX77" s="21">
        <v>178455</v>
      </c>
      <c r="AY77" s="21">
        <v>180256</v>
      </c>
      <c r="AZ77" s="21">
        <v>182201</v>
      </c>
      <c r="BA77" s="21">
        <v>183354</v>
      </c>
      <c r="BB77" s="21">
        <v>183848</v>
      </c>
      <c r="BC77" s="21">
        <v>184333</v>
      </c>
      <c r="BD77" s="21">
        <v>182991</v>
      </c>
      <c r="BE77" s="21">
        <v>184791</v>
      </c>
      <c r="BF77" s="21">
        <v>186047</v>
      </c>
      <c r="BG77" s="21">
        <v>188194</v>
      </c>
      <c r="BH77" s="21">
        <v>187139</v>
      </c>
      <c r="BI77" s="21">
        <v>189543</v>
      </c>
      <c r="BJ77" s="21">
        <v>189777</v>
      </c>
      <c r="BK77" s="21">
        <v>190079</v>
      </c>
      <c r="BL77" s="21">
        <v>190215</v>
      </c>
      <c r="BM77" s="21">
        <v>190567</v>
      </c>
      <c r="BN77" s="21">
        <v>190228</v>
      </c>
      <c r="BO77" s="21">
        <v>189431</v>
      </c>
      <c r="BP77" s="21">
        <v>188223</v>
      </c>
      <c r="BQ77" s="50" t="s">
        <v>5</v>
      </c>
      <c r="BR77" s="2"/>
      <c r="BS77" s="30"/>
      <c r="BT77" s="30">
        <v>58.05</v>
      </c>
      <c r="BU77" s="30">
        <v>85155</v>
      </c>
      <c r="BV77" s="6"/>
      <c r="BW77" s="29"/>
      <c r="BX77" s="29"/>
      <c r="BY77" s="56">
        <f t="shared" si="15"/>
        <v>0</v>
      </c>
      <c r="BZ77" s="4"/>
      <c r="CA77" s="19">
        <f t="shared" si="16"/>
        <v>172718</v>
      </c>
      <c r="CB77" s="30">
        <v>86359</v>
      </c>
      <c r="CC77" s="30">
        <v>86359</v>
      </c>
      <c r="CD77" s="7"/>
      <c r="CE77" s="65">
        <f t="shared" si="17"/>
        <v>176827</v>
      </c>
      <c r="CF77" s="63">
        <v>88459</v>
      </c>
      <c r="CG77" s="63">
        <v>88368</v>
      </c>
      <c r="CH77" s="63">
        <v>69917</v>
      </c>
      <c r="CI77" s="4"/>
      <c r="CJ77" s="19">
        <f t="shared" si="20"/>
        <v>175856</v>
      </c>
      <c r="CK77" s="30">
        <v>87950</v>
      </c>
      <c r="CL77" s="30">
        <v>87906</v>
      </c>
      <c r="CM77" s="30">
        <v>176827</v>
      </c>
      <c r="CN77" s="1"/>
      <c r="CO77" s="26" t="s">
        <v>5</v>
      </c>
      <c r="CP77" s="65">
        <f t="shared" si="18"/>
        <v>178782</v>
      </c>
      <c r="CQ77" s="63">
        <v>89024</v>
      </c>
      <c r="CR77" s="63">
        <v>89758</v>
      </c>
      <c r="CS77" s="63">
        <v>74796</v>
      </c>
      <c r="CT77" s="4"/>
      <c r="CU77" s="19">
        <f t="shared" si="19"/>
        <v>178436</v>
      </c>
      <c r="CV77" s="21">
        <v>89201</v>
      </c>
      <c r="CW77" s="21">
        <v>89235</v>
      </c>
    </row>
    <row r="78" spans="2:101" ht="13.5" customHeight="1" x14ac:dyDescent="0.15">
      <c r="B78" s="146" t="s">
        <v>157</v>
      </c>
      <c r="C78" s="146"/>
      <c r="D78" s="148" t="s">
        <v>6</v>
      </c>
      <c r="E78" s="23"/>
      <c r="F78" s="29"/>
      <c r="G78" s="29"/>
      <c r="H78" s="29"/>
      <c r="I78" s="29"/>
      <c r="J78" s="29"/>
      <c r="K78" s="29"/>
      <c r="L78" s="23"/>
      <c r="M78" s="29"/>
      <c r="N78" s="28"/>
      <c r="O78" s="29"/>
      <c r="P78" s="23"/>
      <c r="Q78" s="29"/>
      <c r="R78" s="28"/>
      <c r="S78" s="28"/>
      <c r="T78" s="29"/>
      <c r="U78" s="28"/>
      <c r="V78" s="28"/>
      <c r="W78" s="28"/>
      <c r="X78" s="29"/>
      <c r="Y78" s="30"/>
      <c r="Z78" s="29"/>
      <c r="AA78" s="29"/>
      <c r="AB78" s="28"/>
      <c r="AC78" s="28"/>
      <c r="AD78" s="29"/>
      <c r="AE78" s="28"/>
      <c r="AF78" s="28"/>
      <c r="AG78" s="29"/>
      <c r="AH78" s="28">
        <v>127938</v>
      </c>
      <c r="AI78" s="30">
        <v>127457</v>
      </c>
      <c r="AJ78" s="30">
        <v>127494</v>
      </c>
      <c r="AK78" s="30">
        <v>127331</v>
      </c>
      <c r="AL78" s="30">
        <v>127265</v>
      </c>
      <c r="AM78" s="30">
        <v>127064</v>
      </c>
      <c r="AN78" s="30">
        <v>126657</v>
      </c>
      <c r="AO78" s="30">
        <v>126682</v>
      </c>
      <c r="AP78" s="30">
        <v>126578</v>
      </c>
      <c r="AQ78" s="21">
        <v>126494</v>
      </c>
      <c r="AR78" s="21">
        <v>126430</v>
      </c>
      <c r="AS78" s="21">
        <v>126501</v>
      </c>
      <c r="AT78" s="21">
        <v>127326</v>
      </c>
      <c r="AU78" s="21">
        <v>127722</v>
      </c>
      <c r="AV78" s="21">
        <v>127825</v>
      </c>
      <c r="AW78" s="21">
        <v>127403</v>
      </c>
      <c r="AX78" s="21">
        <v>127015</v>
      </c>
      <c r="AY78" s="21">
        <v>126881</v>
      </c>
      <c r="AZ78" s="21">
        <v>126520</v>
      </c>
      <c r="BA78" s="21">
        <v>126972</v>
      </c>
      <c r="BB78" s="21">
        <v>127986</v>
      </c>
      <c r="BC78" s="21">
        <v>128213</v>
      </c>
      <c r="BD78" s="21">
        <v>127553</v>
      </c>
      <c r="BE78" s="21">
        <v>128404</v>
      </c>
      <c r="BF78" s="21">
        <v>129149</v>
      </c>
      <c r="BG78" s="21">
        <v>130888</v>
      </c>
      <c r="BH78" s="21">
        <v>130831</v>
      </c>
      <c r="BI78" s="21">
        <v>133954</v>
      </c>
      <c r="BJ78" s="21">
        <v>134919</v>
      </c>
      <c r="BK78" s="21">
        <v>135980</v>
      </c>
      <c r="BL78" s="21">
        <v>136465</v>
      </c>
      <c r="BM78" s="21">
        <v>137281</v>
      </c>
      <c r="BN78" s="21">
        <v>137282</v>
      </c>
      <c r="BO78" s="21">
        <v>137911</v>
      </c>
      <c r="BP78" s="21">
        <v>138414</v>
      </c>
      <c r="BQ78" s="50" t="s">
        <v>6</v>
      </c>
      <c r="BR78" s="2"/>
      <c r="BS78" s="30"/>
      <c r="BT78" s="30">
        <v>48.38</v>
      </c>
      <c r="BU78" s="30">
        <v>62807</v>
      </c>
      <c r="BV78" s="6"/>
      <c r="BW78" s="29"/>
      <c r="BX78" s="29"/>
      <c r="BY78" s="56">
        <f t="shared" si="15"/>
        <v>0</v>
      </c>
      <c r="BZ78" s="4"/>
      <c r="CA78" s="19">
        <f t="shared" si="16"/>
        <v>129436</v>
      </c>
      <c r="CB78" s="30">
        <v>64281</v>
      </c>
      <c r="CC78" s="30">
        <v>65155</v>
      </c>
      <c r="CD78" s="7"/>
      <c r="CE78" s="65">
        <f t="shared" si="17"/>
        <v>128942</v>
      </c>
      <c r="CF78" s="63">
        <v>64175</v>
      </c>
      <c r="CG78" s="63">
        <v>64767</v>
      </c>
      <c r="CH78" s="63">
        <v>51090</v>
      </c>
      <c r="CI78" s="4"/>
      <c r="CJ78" s="19">
        <f t="shared" si="20"/>
        <v>128546</v>
      </c>
      <c r="CK78" s="30">
        <v>63968</v>
      </c>
      <c r="CL78" s="30">
        <v>64578</v>
      </c>
      <c r="CM78" s="30">
        <v>128942</v>
      </c>
      <c r="CN78" s="1"/>
      <c r="CO78" s="26" t="s">
        <v>6</v>
      </c>
      <c r="CP78" s="65">
        <f t="shared" si="18"/>
        <v>129693</v>
      </c>
      <c r="CQ78" s="63">
        <v>64656</v>
      </c>
      <c r="CR78" s="63">
        <v>65037</v>
      </c>
      <c r="CS78" s="63">
        <v>53867</v>
      </c>
      <c r="CT78" s="4"/>
      <c r="CU78" s="19">
        <f t="shared" si="19"/>
        <v>128930</v>
      </c>
      <c r="CV78" s="21">
        <v>64165</v>
      </c>
      <c r="CW78" s="21">
        <v>64765</v>
      </c>
    </row>
    <row r="79" spans="2:101" ht="13.5" customHeight="1" x14ac:dyDescent="0.15">
      <c r="B79" s="146" t="s">
        <v>158</v>
      </c>
      <c r="C79" s="146"/>
      <c r="D79" s="148" t="s">
        <v>126</v>
      </c>
      <c r="E79" s="27"/>
      <c r="F79" s="27"/>
      <c r="G79" s="27"/>
      <c r="H79" s="27"/>
      <c r="I79" s="27"/>
      <c r="J79" s="27"/>
      <c r="K79" s="27"/>
      <c r="L79" s="27"/>
      <c r="M79" s="27"/>
      <c r="N79" s="28"/>
      <c r="O79" s="27"/>
      <c r="P79" s="27"/>
      <c r="Q79" s="27"/>
      <c r="R79" s="28"/>
      <c r="S79" s="28"/>
      <c r="T79" s="29"/>
      <c r="U79" s="28"/>
      <c r="V79" s="28"/>
      <c r="W79" s="28"/>
      <c r="X79" s="27"/>
      <c r="Y79" s="27"/>
      <c r="Z79" s="27"/>
      <c r="AA79" s="27"/>
      <c r="AB79" s="28"/>
      <c r="AC79" s="28"/>
      <c r="AD79" s="27"/>
      <c r="AE79" s="28"/>
      <c r="AF79" s="28"/>
      <c r="AG79" s="27"/>
      <c r="AH79" s="28">
        <v>195680</v>
      </c>
      <c r="AI79" s="30">
        <v>198169</v>
      </c>
      <c r="AJ79" s="30">
        <v>201305</v>
      </c>
      <c r="AK79" s="30">
        <v>203297</v>
      </c>
      <c r="AL79" s="30">
        <v>205049</v>
      </c>
      <c r="AM79" s="30">
        <v>206409</v>
      </c>
      <c r="AN79" s="30">
        <v>210210</v>
      </c>
      <c r="AO79" s="30">
        <v>212023</v>
      </c>
      <c r="AP79" s="30">
        <v>214384</v>
      </c>
      <c r="AQ79" s="21">
        <v>215988</v>
      </c>
      <c r="AR79" s="21">
        <v>217452</v>
      </c>
      <c r="AS79" s="21">
        <v>218894</v>
      </c>
      <c r="AT79" s="21">
        <v>220169</v>
      </c>
      <c r="AU79" s="21">
        <v>220628</v>
      </c>
      <c r="AV79" s="21">
        <v>221028</v>
      </c>
      <c r="AW79" s="21">
        <v>220889</v>
      </c>
      <c r="AX79" s="21">
        <v>220771</v>
      </c>
      <c r="AY79" s="21">
        <v>220141</v>
      </c>
      <c r="AZ79" s="21">
        <v>219028</v>
      </c>
      <c r="BA79" s="21">
        <v>218249</v>
      </c>
      <c r="BB79" s="21">
        <v>217545</v>
      </c>
      <c r="BC79" s="21">
        <v>217914</v>
      </c>
      <c r="BD79" s="21">
        <v>220441</v>
      </c>
      <c r="BE79" s="21">
        <v>221973</v>
      </c>
      <c r="BF79" s="21">
        <v>223105</v>
      </c>
      <c r="BG79" s="21">
        <v>226003</v>
      </c>
      <c r="BH79" s="21">
        <v>225161</v>
      </c>
      <c r="BI79" s="21">
        <v>227059</v>
      </c>
      <c r="BJ79" s="21">
        <v>228310</v>
      </c>
      <c r="BK79" s="21">
        <v>229806</v>
      </c>
      <c r="BL79" s="21">
        <v>231353</v>
      </c>
      <c r="BM79" s="21">
        <v>232642</v>
      </c>
      <c r="BN79" s="21">
        <v>233642</v>
      </c>
      <c r="BO79" s="21">
        <v>234493</v>
      </c>
      <c r="BP79" s="21">
        <v>234772</v>
      </c>
      <c r="BQ79" s="50" t="s">
        <v>136</v>
      </c>
      <c r="BR79" s="2"/>
      <c r="BS79" s="30"/>
      <c r="BT79" s="30">
        <v>228.21</v>
      </c>
      <c r="BU79" s="30">
        <v>103131</v>
      </c>
      <c r="BV79" s="6"/>
      <c r="BW79" s="27">
        <v>4801</v>
      </c>
      <c r="BX79" s="27">
        <v>2264</v>
      </c>
      <c r="BY79" s="55">
        <f>BW79-BX79</f>
        <v>2537</v>
      </c>
      <c r="BZ79" s="4"/>
      <c r="CA79" s="19">
        <f>CB79+CC79</f>
        <v>199890</v>
      </c>
      <c r="CB79" s="30">
        <v>100326</v>
      </c>
      <c r="CC79" s="30">
        <v>99564</v>
      </c>
      <c r="CD79" s="7"/>
      <c r="CE79" s="65">
        <f>SUM(CF79:CG79)</f>
        <v>212412</v>
      </c>
      <c r="CF79" s="63">
        <v>106611</v>
      </c>
      <c r="CG79" s="63">
        <v>105801</v>
      </c>
      <c r="CH79" s="63">
        <v>80627</v>
      </c>
      <c r="CI79" s="4"/>
      <c r="CJ79" s="19">
        <f t="shared" si="20"/>
        <v>211023</v>
      </c>
      <c r="CK79" s="30">
        <v>105906</v>
      </c>
      <c r="CL79" s="30">
        <v>105117</v>
      </c>
      <c r="CM79" s="30">
        <v>212412</v>
      </c>
      <c r="CN79" s="1"/>
      <c r="CO79" s="26" t="s">
        <v>102</v>
      </c>
      <c r="CP79" s="65">
        <f>SUM(CQ79:CR79)</f>
        <v>221448</v>
      </c>
      <c r="CQ79" s="63">
        <v>109989</v>
      </c>
      <c r="CR79" s="63">
        <v>111459</v>
      </c>
      <c r="CS79" s="63">
        <v>87777</v>
      </c>
      <c r="CT79" s="4"/>
      <c r="CU79" s="19">
        <f>CV79+CW79</f>
        <v>220451</v>
      </c>
      <c r="CV79" s="21">
        <v>109797</v>
      </c>
      <c r="CW79" s="21">
        <v>110654</v>
      </c>
    </row>
    <row r="80" spans="2:101" ht="13.5" customHeight="1" x14ac:dyDescent="0.15">
      <c r="B80" s="146" t="s">
        <v>159</v>
      </c>
      <c r="C80" s="146"/>
      <c r="D80" s="148" t="s">
        <v>127</v>
      </c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>
        <v>152731</v>
      </c>
      <c r="AI80" s="30">
        <v>157702</v>
      </c>
      <c r="AJ80" s="30">
        <v>163120</v>
      </c>
      <c r="AK80" s="30">
        <v>168809</v>
      </c>
      <c r="AL80" s="30">
        <v>173858</v>
      </c>
      <c r="AM80" s="30">
        <v>179010</v>
      </c>
      <c r="AN80" s="30">
        <v>184339</v>
      </c>
      <c r="AO80" s="30">
        <v>190106</v>
      </c>
      <c r="AP80" s="30">
        <v>194473</v>
      </c>
      <c r="AQ80" s="21">
        <v>197123</v>
      </c>
      <c r="AR80" s="21">
        <v>199487</v>
      </c>
      <c r="AS80" s="21">
        <v>201962</v>
      </c>
      <c r="AT80" s="21">
        <v>204469</v>
      </c>
      <c r="AU80" s="21">
        <v>205788</v>
      </c>
      <c r="AV80" s="21">
        <v>207142</v>
      </c>
      <c r="AW80" s="21">
        <v>208366</v>
      </c>
      <c r="AX80" s="21">
        <v>208917</v>
      </c>
      <c r="AY80" s="21">
        <v>209469</v>
      </c>
      <c r="AZ80" s="21">
        <v>209922</v>
      </c>
      <c r="BA80" s="21">
        <v>210273</v>
      </c>
      <c r="BB80" s="21">
        <v>210771</v>
      </c>
      <c r="BC80" s="21">
        <v>211398</v>
      </c>
      <c r="BD80" s="21">
        <v>212989</v>
      </c>
      <c r="BE80" s="21">
        <v>215474</v>
      </c>
      <c r="BF80" s="21">
        <v>216512</v>
      </c>
      <c r="BG80" s="21">
        <v>217139</v>
      </c>
      <c r="BH80" s="21">
        <v>215528</v>
      </c>
      <c r="BI80" s="21">
        <v>215626</v>
      </c>
      <c r="BJ80" s="21">
        <v>214890</v>
      </c>
      <c r="BK80" s="21">
        <v>213823</v>
      </c>
      <c r="BL80" s="21">
        <v>213029</v>
      </c>
      <c r="BM80" s="21">
        <v>212439</v>
      </c>
      <c r="BN80" s="21">
        <v>211386</v>
      </c>
      <c r="BO80" s="21">
        <v>210396</v>
      </c>
      <c r="BP80" s="21">
        <v>208930</v>
      </c>
      <c r="BQ80" s="50" t="s">
        <v>137</v>
      </c>
      <c r="BR80" s="2"/>
      <c r="BS80" s="30"/>
      <c r="BT80" s="30">
        <v>146.58000000000001</v>
      </c>
      <c r="BU80" s="30">
        <v>87463</v>
      </c>
      <c r="BV80" s="6"/>
      <c r="BW80" s="27">
        <v>19061</v>
      </c>
      <c r="BX80" s="27">
        <v>9444</v>
      </c>
      <c r="BY80" s="55">
        <f t="shared" si="15"/>
        <v>9617</v>
      </c>
      <c r="BZ80" s="4"/>
      <c r="CA80" s="19">
        <f t="shared" si="16"/>
        <v>156356</v>
      </c>
      <c r="CB80" s="30">
        <v>76715</v>
      </c>
      <c r="CC80" s="30">
        <v>79641</v>
      </c>
      <c r="CD80" s="7"/>
      <c r="CE80" s="65">
        <f t="shared" si="17"/>
        <v>182601</v>
      </c>
      <c r="CF80" s="63">
        <v>89203</v>
      </c>
      <c r="CG80" s="63">
        <v>93398</v>
      </c>
      <c r="CH80" s="63">
        <v>62806</v>
      </c>
      <c r="CI80" s="4"/>
      <c r="CJ80" s="19">
        <f t="shared" si="20"/>
        <v>182083</v>
      </c>
      <c r="CK80" s="30">
        <v>88949</v>
      </c>
      <c r="CL80" s="30">
        <v>93134</v>
      </c>
      <c r="CM80" s="30">
        <v>182601</v>
      </c>
      <c r="CN80" s="1"/>
      <c r="CO80" s="26" t="s">
        <v>103</v>
      </c>
      <c r="CP80" s="65">
        <f t="shared" si="18"/>
        <v>200372</v>
      </c>
      <c r="CQ80" s="63">
        <v>97578</v>
      </c>
      <c r="CR80" s="63">
        <v>102794</v>
      </c>
      <c r="CS80" s="63">
        <v>73950</v>
      </c>
      <c r="CT80" s="4"/>
      <c r="CU80" s="19">
        <f t="shared" si="19"/>
        <v>197975</v>
      </c>
      <c r="CV80" s="21">
        <v>96476</v>
      </c>
      <c r="CW80" s="21">
        <v>101499</v>
      </c>
    </row>
    <row r="81" spans="2:101" ht="13.5" customHeight="1" x14ac:dyDescent="0.15">
      <c r="B81" s="146" t="s">
        <v>160</v>
      </c>
      <c r="C81" s="146"/>
      <c r="D81" s="130" t="s">
        <v>7</v>
      </c>
      <c r="E81" s="19">
        <f>E126+E160+E162+E163+E164+E166+E167</f>
        <v>170576</v>
      </c>
      <c r="F81" s="19">
        <f t="shared" ref="F81:AW81" si="21">F126+F160+F162+F163+F164+F166+F167</f>
        <v>169432</v>
      </c>
      <c r="G81" s="19">
        <f t="shared" si="21"/>
        <v>168770</v>
      </c>
      <c r="H81" s="19">
        <f t="shared" si="21"/>
        <v>169641</v>
      </c>
      <c r="I81" s="19">
        <f t="shared" si="21"/>
        <v>168512</v>
      </c>
      <c r="J81" s="19">
        <f t="shared" si="21"/>
        <v>174407</v>
      </c>
      <c r="K81" s="19">
        <f t="shared" si="21"/>
        <v>173596</v>
      </c>
      <c r="L81" s="19">
        <f t="shared" si="21"/>
        <v>174096</v>
      </c>
      <c r="M81" s="19">
        <f t="shared" si="21"/>
        <v>184078</v>
      </c>
      <c r="N81" s="19">
        <f t="shared" si="21"/>
        <v>183565</v>
      </c>
      <c r="O81" s="19">
        <f t="shared" si="21"/>
        <v>182599</v>
      </c>
      <c r="P81" s="19">
        <f t="shared" si="21"/>
        <v>182887</v>
      </c>
      <c r="Q81" s="19">
        <f t="shared" si="21"/>
        <v>183566</v>
      </c>
      <c r="R81" s="19">
        <f t="shared" si="21"/>
        <v>183797</v>
      </c>
      <c r="S81" s="19">
        <f t="shared" si="21"/>
        <v>184848</v>
      </c>
      <c r="T81" s="19">
        <f t="shared" si="21"/>
        <v>185095</v>
      </c>
      <c r="U81" s="19">
        <f t="shared" si="21"/>
        <v>186176</v>
      </c>
      <c r="V81" s="19">
        <f t="shared" si="21"/>
        <v>187066</v>
      </c>
      <c r="W81" s="19">
        <f t="shared" si="21"/>
        <v>187702</v>
      </c>
      <c r="X81" s="19">
        <f t="shared" si="21"/>
        <v>188595</v>
      </c>
      <c r="Y81" s="19">
        <f t="shared" si="21"/>
        <v>189085</v>
      </c>
      <c r="Z81" s="19">
        <f t="shared" si="21"/>
        <v>189747</v>
      </c>
      <c r="AA81" s="19">
        <f t="shared" si="21"/>
        <v>190111</v>
      </c>
      <c r="AB81" s="19">
        <f t="shared" si="21"/>
        <v>189678</v>
      </c>
      <c r="AC81" s="19">
        <f t="shared" si="21"/>
        <v>189487</v>
      </c>
      <c r="AD81" s="19">
        <f t="shared" si="21"/>
        <v>189280</v>
      </c>
      <c r="AE81" s="19">
        <f t="shared" si="21"/>
        <v>188917</v>
      </c>
      <c r="AF81" s="19">
        <f t="shared" si="21"/>
        <v>188333</v>
      </c>
      <c r="AG81" s="19">
        <f t="shared" si="21"/>
        <v>187516</v>
      </c>
      <c r="AH81" s="19">
        <f t="shared" si="21"/>
        <v>186643</v>
      </c>
      <c r="AI81" s="19">
        <f t="shared" si="21"/>
        <v>185632</v>
      </c>
      <c r="AJ81" s="19">
        <f t="shared" si="21"/>
        <v>184799</v>
      </c>
      <c r="AK81" s="19">
        <f t="shared" si="21"/>
        <v>183802</v>
      </c>
      <c r="AL81" s="19">
        <f t="shared" si="21"/>
        <v>182892</v>
      </c>
      <c r="AM81" s="19">
        <f t="shared" si="21"/>
        <v>181817</v>
      </c>
      <c r="AN81" s="19">
        <f t="shared" si="21"/>
        <v>180841</v>
      </c>
      <c r="AO81" s="19">
        <f t="shared" si="21"/>
        <v>180225</v>
      </c>
      <c r="AP81" s="19">
        <f t="shared" si="21"/>
        <v>179552</v>
      </c>
      <c r="AQ81" s="19">
        <f t="shared" si="21"/>
        <v>178644</v>
      </c>
      <c r="AR81" s="19">
        <f t="shared" si="21"/>
        <v>177764</v>
      </c>
      <c r="AS81" s="19">
        <f t="shared" si="21"/>
        <v>177070</v>
      </c>
      <c r="AT81" s="19">
        <f t="shared" si="21"/>
        <v>175958</v>
      </c>
      <c r="AU81" s="19">
        <f t="shared" si="21"/>
        <v>174773</v>
      </c>
      <c r="AV81" s="19">
        <f t="shared" si="21"/>
        <v>173517</v>
      </c>
      <c r="AW81" s="19">
        <f t="shared" si="21"/>
        <v>172150</v>
      </c>
      <c r="AX81" s="30">
        <v>170344</v>
      </c>
      <c r="AY81" s="21">
        <v>168883</v>
      </c>
      <c r="AZ81" s="21">
        <v>167151</v>
      </c>
      <c r="BA81" s="21">
        <v>165721</v>
      </c>
      <c r="BB81" s="21">
        <v>164294</v>
      </c>
      <c r="BC81" s="21">
        <v>163053</v>
      </c>
      <c r="BD81" s="21">
        <v>152914</v>
      </c>
      <c r="BE81" s="21">
        <v>151355</v>
      </c>
      <c r="BF81" s="21">
        <v>150267</v>
      </c>
      <c r="BG81" s="21">
        <v>149874</v>
      </c>
      <c r="BH81" s="21">
        <v>147884</v>
      </c>
      <c r="BI81" s="21">
        <v>147627</v>
      </c>
      <c r="BJ81" s="21">
        <v>146162</v>
      </c>
      <c r="BK81" s="21">
        <v>144529</v>
      </c>
      <c r="BL81" s="21">
        <v>142638</v>
      </c>
      <c r="BM81" s="21">
        <v>140824</v>
      </c>
      <c r="BN81" s="21">
        <v>138686</v>
      </c>
      <c r="BO81" s="21">
        <v>136822</v>
      </c>
      <c r="BP81" s="21">
        <v>134711</v>
      </c>
      <c r="BQ81" s="45" t="s">
        <v>7</v>
      </c>
      <c r="BR81" s="2"/>
      <c r="BS81" s="30">
        <v>136.69999999999999</v>
      </c>
      <c r="BT81" s="30">
        <v>136.68</v>
      </c>
      <c r="BU81" s="30">
        <v>39696</v>
      </c>
      <c r="BV81" s="6"/>
      <c r="BW81" s="30">
        <f>98240-BW128</f>
        <v>89284</v>
      </c>
      <c r="BX81" s="30">
        <v>42831</v>
      </c>
      <c r="BY81" s="19">
        <f t="shared" si="15"/>
        <v>46453</v>
      </c>
      <c r="BZ81" s="4"/>
      <c r="CA81" s="19">
        <f t="shared" si="16"/>
        <v>121976</v>
      </c>
      <c r="CB81" s="30">
        <v>59173</v>
      </c>
      <c r="CC81" s="30">
        <v>62803</v>
      </c>
      <c r="CD81" s="7"/>
      <c r="CE81" s="65">
        <f t="shared" si="17"/>
        <v>121208</v>
      </c>
      <c r="CF81" s="63">
        <v>59105</v>
      </c>
      <c r="CG81" s="63">
        <v>62103</v>
      </c>
      <c r="CH81" s="63">
        <v>40603</v>
      </c>
      <c r="CI81" s="4"/>
      <c r="CJ81" s="19">
        <f t="shared" si="20"/>
        <v>120948</v>
      </c>
      <c r="CK81" s="30">
        <v>59010</v>
      </c>
      <c r="CL81" s="30">
        <v>61938</v>
      </c>
      <c r="CM81" s="30">
        <v>121208</v>
      </c>
      <c r="CN81" s="1"/>
      <c r="CO81" s="24" t="s">
        <v>7</v>
      </c>
      <c r="CP81" s="65">
        <f t="shared" si="18"/>
        <v>119796</v>
      </c>
      <c r="CQ81" s="63">
        <v>58047</v>
      </c>
      <c r="CR81" s="63">
        <v>61749</v>
      </c>
      <c r="CS81" s="63">
        <v>42035</v>
      </c>
      <c r="CT81" s="4"/>
      <c r="CU81" s="19">
        <f t="shared" si="19"/>
        <v>120499</v>
      </c>
      <c r="CV81" s="21">
        <v>58503</v>
      </c>
      <c r="CW81" s="21">
        <v>61996</v>
      </c>
    </row>
    <row r="82" spans="2:101" ht="13.5" customHeight="1" x14ac:dyDescent="0.15">
      <c r="B82" s="146" t="s">
        <v>161</v>
      </c>
      <c r="C82" s="146"/>
      <c r="D82" s="130" t="s">
        <v>120</v>
      </c>
      <c r="E82" s="30">
        <v>55573</v>
      </c>
      <c r="F82" s="30">
        <v>56097</v>
      </c>
      <c r="G82" s="30">
        <v>57003</v>
      </c>
      <c r="H82" s="30">
        <v>58314</v>
      </c>
      <c r="I82" s="30">
        <v>59605</v>
      </c>
      <c r="J82" s="30">
        <v>63469</v>
      </c>
      <c r="K82" s="30">
        <v>63781</v>
      </c>
      <c r="L82" s="30">
        <v>64026</v>
      </c>
      <c r="M82" s="30">
        <v>64312</v>
      </c>
      <c r="N82" s="28">
        <v>59726</v>
      </c>
      <c r="O82" s="30">
        <v>59464</v>
      </c>
      <c r="P82" s="30">
        <v>58983</v>
      </c>
      <c r="Q82" s="30">
        <v>59188</v>
      </c>
      <c r="R82" s="28">
        <v>59335</v>
      </c>
      <c r="S82" s="28">
        <v>59499</v>
      </c>
      <c r="T82" s="30">
        <v>59510</v>
      </c>
      <c r="U82" s="28">
        <v>59570</v>
      </c>
      <c r="V82" s="28">
        <v>59773</v>
      </c>
      <c r="W82" s="28">
        <v>60097</v>
      </c>
      <c r="X82" s="30">
        <v>60477</v>
      </c>
      <c r="Y82" s="30">
        <v>60946</v>
      </c>
      <c r="Z82" s="30">
        <v>61103</v>
      </c>
      <c r="AA82" s="30">
        <v>62171</v>
      </c>
      <c r="AB82" s="28">
        <v>62139</v>
      </c>
      <c r="AC82" s="28">
        <v>62098</v>
      </c>
      <c r="AD82" s="30">
        <v>61957</v>
      </c>
      <c r="AE82" s="28">
        <v>61916</v>
      </c>
      <c r="AF82" s="28">
        <v>62192</v>
      </c>
      <c r="AG82" s="30">
        <v>62236</v>
      </c>
      <c r="AH82" s="28">
        <v>62382</v>
      </c>
      <c r="AI82" s="30">
        <v>62786</v>
      </c>
      <c r="AJ82" s="30">
        <v>63293</v>
      </c>
      <c r="AK82" s="30">
        <v>63462</v>
      </c>
      <c r="AL82" s="30">
        <v>63683</v>
      </c>
      <c r="AM82" s="30">
        <v>63737</v>
      </c>
      <c r="AN82" s="30">
        <v>63750</v>
      </c>
      <c r="AO82" s="30">
        <v>63565</v>
      </c>
      <c r="AP82" s="30">
        <v>63468</v>
      </c>
      <c r="AQ82" s="21">
        <v>63107</v>
      </c>
      <c r="AR82" s="21">
        <v>62813</v>
      </c>
      <c r="AS82" s="21">
        <v>62380</v>
      </c>
      <c r="AT82" s="21">
        <v>61886</v>
      </c>
      <c r="AU82" s="21">
        <v>61305</v>
      </c>
      <c r="AV82" s="21">
        <v>60890</v>
      </c>
      <c r="AW82" s="21">
        <v>60577</v>
      </c>
      <c r="AX82" s="21">
        <v>60115</v>
      </c>
      <c r="AY82" s="21">
        <v>59494</v>
      </c>
      <c r="AZ82" s="21">
        <v>58939</v>
      </c>
      <c r="BA82" s="21">
        <v>58324</v>
      </c>
      <c r="BB82" s="21">
        <v>58091</v>
      </c>
      <c r="BC82" s="21">
        <v>57469</v>
      </c>
      <c r="BD82" s="21">
        <v>56876</v>
      </c>
      <c r="BE82" s="21">
        <v>56270</v>
      </c>
      <c r="BF82" s="21">
        <v>55920</v>
      </c>
      <c r="BG82" s="21">
        <v>56002</v>
      </c>
      <c r="BH82" s="21">
        <v>55131</v>
      </c>
      <c r="BI82" s="21">
        <v>55233</v>
      </c>
      <c r="BJ82" s="21">
        <v>54873</v>
      </c>
      <c r="BK82" s="21">
        <v>54422</v>
      </c>
      <c r="BL82" s="21">
        <v>53975</v>
      </c>
      <c r="BM82" s="21">
        <v>53474</v>
      </c>
      <c r="BN82" s="21">
        <v>52995</v>
      </c>
      <c r="BO82" s="21">
        <v>52480</v>
      </c>
      <c r="BP82" s="21">
        <v>52061</v>
      </c>
      <c r="BQ82" s="45" t="s">
        <v>120</v>
      </c>
      <c r="BR82" s="2"/>
      <c r="BS82" s="30">
        <v>17.75</v>
      </c>
      <c r="BT82" s="30">
        <v>17.75</v>
      </c>
      <c r="BU82" s="30">
        <v>20337</v>
      </c>
      <c r="BV82" s="6"/>
      <c r="BW82" s="30">
        <v>58363</v>
      </c>
      <c r="BX82" s="30">
        <v>28414</v>
      </c>
      <c r="BY82" s="19">
        <f t="shared" si="15"/>
        <v>29949</v>
      </c>
      <c r="BZ82" s="4"/>
      <c r="CA82" s="19">
        <f t="shared" si="16"/>
        <v>62025</v>
      </c>
      <c r="CB82" s="30">
        <v>29811</v>
      </c>
      <c r="CC82" s="30">
        <v>32214</v>
      </c>
      <c r="CD82" s="7"/>
      <c r="CE82" s="65">
        <f t="shared" ref="CE82:CE88" si="22">SUM(CF82:CG82)</f>
        <v>63566</v>
      </c>
      <c r="CF82" s="63">
        <v>30504</v>
      </c>
      <c r="CG82" s="63">
        <v>33062</v>
      </c>
      <c r="CH82" s="63">
        <v>20198</v>
      </c>
      <c r="CI82" s="4"/>
      <c r="CJ82" s="19">
        <f t="shared" si="20"/>
        <v>63211</v>
      </c>
      <c r="CK82" s="30">
        <v>30375</v>
      </c>
      <c r="CL82" s="30">
        <v>32836</v>
      </c>
      <c r="CM82" s="30">
        <v>63566</v>
      </c>
      <c r="CN82" s="1"/>
      <c r="CO82" s="24" t="s">
        <v>8</v>
      </c>
      <c r="CP82" s="65">
        <f t="shared" si="18"/>
        <v>61550</v>
      </c>
      <c r="CQ82" s="63">
        <v>29391</v>
      </c>
      <c r="CR82" s="63">
        <v>32159</v>
      </c>
      <c r="CS82" s="63">
        <v>20585</v>
      </c>
      <c r="CT82" s="4"/>
      <c r="CU82" s="19">
        <f t="shared" si="19"/>
        <v>62659</v>
      </c>
      <c r="CV82" s="21">
        <v>29946</v>
      </c>
      <c r="CW82" s="21">
        <v>32713</v>
      </c>
    </row>
    <row r="83" spans="2:101" ht="13.5" customHeight="1" x14ac:dyDescent="0.15">
      <c r="B83" s="146" t="s">
        <v>163</v>
      </c>
      <c r="C83" s="146"/>
      <c r="D83" s="130" t="s">
        <v>10</v>
      </c>
      <c r="E83" s="19">
        <f t="shared" ref="E83:AU83" si="23">E130+E171+E170</f>
        <v>84355</v>
      </c>
      <c r="F83" s="19">
        <f t="shared" si="23"/>
        <v>85157</v>
      </c>
      <c r="G83" s="19">
        <f t="shared" si="23"/>
        <v>85432</v>
      </c>
      <c r="H83" s="19">
        <f t="shared" si="23"/>
        <v>86028</v>
      </c>
      <c r="I83" s="19">
        <f t="shared" si="23"/>
        <v>85667</v>
      </c>
      <c r="J83" s="19">
        <f t="shared" si="23"/>
        <v>87092</v>
      </c>
      <c r="K83" s="19">
        <f t="shared" si="23"/>
        <v>87074</v>
      </c>
      <c r="L83" s="19">
        <f t="shared" si="23"/>
        <v>87716</v>
      </c>
      <c r="M83" s="19">
        <f t="shared" si="23"/>
        <v>88519</v>
      </c>
      <c r="N83" s="19">
        <f t="shared" si="23"/>
        <v>88500</v>
      </c>
      <c r="O83" s="19">
        <f t="shared" si="23"/>
        <v>88705</v>
      </c>
      <c r="P83" s="19">
        <f t="shared" si="23"/>
        <v>89006</v>
      </c>
      <c r="Q83" s="19">
        <f t="shared" si="23"/>
        <v>89430</v>
      </c>
      <c r="R83" s="19">
        <f t="shared" si="23"/>
        <v>90031</v>
      </c>
      <c r="S83" s="19">
        <f t="shared" si="23"/>
        <v>90510</v>
      </c>
      <c r="T83" s="19">
        <f t="shared" si="23"/>
        <v>90772</v>
      </c>
      <c r="U83" s="19">
        <f t="shared" si="23"/>
        <v>91241</v>
      </c>
      <c r="V83" s="19">
        <f t="shared" si="23"/>
        <v>91740</v>
      </c>
      <c r="W83" s="19">
        <f t="shared" si="23"/>
        <v>92606</v>
      </c>
      <c r="X83" s="19">
        <f t="shared" si="23"/>
        <v>92982</v>
      </c>
      <c r="Y83" s="19">
        <f t="shared" si="23"/>
        <v>93012</v>
      </c>
      <c r="Z83" s="19">
        <f t="shared" si="23"/>
        <v>93192</v>
      </c>
      <c r="AA83" s="19">
        <f t="shared" si="23"/>
        <v>93128</v>
      </c>
      <c r="AB83" s="19">
        <f t="shared" si="23"/>
        <v>92960</v>
      </c>
      <c r="AC83" s="19">
        <f t="shared" si="23"/>
        <v>92653</v>
      </c>
      <c r="AD83" s="19">
        <f t="shared" si="23"/>
        <v>92165</v>
      </c>
      <c r="AE83" s="19">
        <f t="shared" si="23"/>
        <v>91620</v>
      </c>
      <c r="AF83" s="19">
        <f t="shared" si="23"/>
        <v>90950</v>
      </c>
      <c r="AG83" s="19">
        <f t="shared" si="23"/>
        <v>90342</v>
      </c>
      <c r="AH83" s="19">
        <f t="shared" si="23"/>
        <v>89678</v>
      </c>
      <c r="AI83" s="19">
        <f t="shared" si="23"/>
        <v>89046</v>
      </c>
      <c r="AJ83" s="19">
        <f t="shared" si="23"/>
        <v>88155</v>
      </c>
      <c r="AK83" s="19">
        <f t="shared" si="23"/>
        <v>87365</v>
      </c>
      <c r="AL83" s="19">
        <f t="shared" si="23"/>
        <v>86904</v>
      </c>
      <c r="AM83" s="19">
        <f t="shared" si="23"/>
        <v>86278</v>
      </c>
      <c r="AN83" s="19">
        <f t="shared" si="23"/>
        <v>85850</v>
      </c>
      <c r="AO83" s="19">
        <f t="shared" si="23"/>
        <v>85343</v>
      </c>
      <c r="AP83" s="19">
        <f t="shared" si="23"/>
        <v>84731</v>
      </c>
      <c r="AQ83" s="19">
        <f t="shared" si="23"/>
        <v>84309</v>
      </c>
      <c r="AR83" s="19">
        <f t="shared" si="23"/>
        <v>83757</v>
      </c>
      <c r="AS83" s="19">
        <f t="shared" si="23"/>
        <v>83329</v>
      </c>
      <c r="AT83" s="19">
        <f t="shared" si="23"/>
        <v>82649</v>
      </c>
      <c r="AU83" s="19">
        <f t="shared" si="23"/>
        <v>81848</v>
      </c>
      <c r="AV83" s="19">
        <f>AV130+AV171+AV170</f>
        <v>81166</v>
      </c>
      <c r="AW83" s="19">
        <f>AW130+AW171+AW170</f>
        <v>80418</v>
      </c>
      <c r="AX83" s="19">
        <f>AX130+AX171+AX170</f>
        <v>79220</v>
      </c>
      <c r="AY83" s="19">
        <f>AY130+AY170</f>
        <v>78229</v>
      </c>
      <c r="AZ83" s="19">
        <f>AZ130+AZ170</f>
        <v>77154</v>
      </c>
      <c r="BA83" s="19">
        <f>BA130+BA170</f>
        <v>76164</v>
      </c>
      <c r="BB83" s="21">
        <v>75298</v>
      </c>
      <c r="BC83" s="21">
        <v>74368</v>
      </c>
      <c r="BD83" s="21">
        <v>70170</v>
      </c>
      <c r="BE83" s="21">
        <v>68947</v>
      </c>
      <c r="BF83" s="21">
        <v>68197</v>
      </c>
      <c r="BG83" s="21">
        <v>67657</v>
      </c>
      <c r="BH83" s="21">
        <v>66392</v>
      </c>
      <c r="BI83" s="21">
        <v>65920</v>
      </c>
      <c r="BJ83" s="21">
        <v>64947</v>
      </c>
      <c r="BK83" s="21">
        <v>63867</v>
      </c>
      <c r="BL83" s="21">
        <v>62601</v>
      </c>
      <c r="BM83" s="21">
        <v>61445</v>
      </c>
      <c r="BN83" s="21">
        <v>60151</v>
      </c>
      <c r="BO83" s="21">
        <v>58926</v>
      </c>
      <c r="BP83" s="21">
        <v>57652</v>
      </c>
      <c r="BQ83" s="45" t="s">
        <v>10</v>
      </c>
      <c r="BR83" s="2"/>
      <c r="BS83" s="30"/>
      <c r="BT83" s="30"/>
      <c r="BU83" s="30"/>
      <c r="BV83" s="6"/>
      <c r="BW83" s="30"/>
      <c r="BX83" s="30"/>
      <c r="BY83" s="30"/>
      <c r="BZ83" s="4"/>
      <c r="CA83" s="21"/>
      <c r="CB83" s="21"/>
      <c r="CC83" s="21"/>
      <c r="CD83" s="7"/>
      <c r="CE83" s="63"/>
      <c r="CF83" s="63"/>
      <c r="CG83" s="63"/>
      <c r="CH83" s="63"/>
      <c r="CI83" s="4"/>
      <c r="CJ83" s="30"/>
      <c r="CK83" s="21"/>
      <c r="CL83" s="21"/>
      <c r="CM83" s="21"/>
      <c r="CN83" s="1"/>
      <c r="CO83" s="24"/>
      <c r="CP83" s="65"/>
      <c r="CQ83" s="63"/>
      <c r="CR83" s="63"/>
      <c r="CS83" s="63"/>
      <c r="CT83" s="4"/>
      <c r="CU83" s="25"/>
      <c r="CV83" s="21"/>
      <c r="CW83" s="21"/>
    </row>
    <row r="84" spans="2:101" ht="13.5" customHeight="1" x14ac:dyDescent="0.15">
      <c r="B84" s="146" t="s">
        <v>164</v>
      </c>
      <c r="C84" s="146"/>
      <c r="D84" s="130" t="s">
        <v>11</v>
      </c>
      <c r="E84" s="30">
        <v>43937</v>
      </c>
      <c r="F84" s="30">
        <v>43518</v>
      </c>
      <c r="G84" s="30">
        <v>43190</v>
      </c>
      <c r="H84" s="30">
        <v>42897</v>
      </c>
      <c r="I84" s="30">
        <v>42425</v>
      </c>
      <c r="J84" s="30">
        <v>43511</v>
      </c>
      <c r="K84" s="30">
        <v>42465</v>
      </c>
      <c r="L84" s="30">
        <v>42167</v>
      </c>
      <c r="M84" s="30">
        <v>42129</v>
      </c>
      <c r="N84" s="28">
        <v>41272</v>
      </c>
      <c r="O84" s="30">
        <v>41457</v>
      </c>
      <c r="P84" s="30">
        <v>41472</v>
      </c>
      <c r="Q84" s="30">
        <v>41332</v>
      </c>
      <c r="R84" s="28">
        <v>41364</v>
      </c>
      <c r="S84" s="28">
        <v>41410</v>
      </c>
      <c r="T84" s="30">
        <v>41283</v>
      </c>
      <c r="U84" s="28">
        <v>41411</v>
      </c>
      <c r="V84" s="28">
        <v>41566</v>
      </c>
      <c r="W84" s="28">
        <v>41752</v>
      </c>
      <c r="X84" s="30">
        <v>41655</v>
      </c>
      <c r="Y84" s="30">
        <v>41585</v>
      </c>
      <c r="Z84" s="30">
        <v>41916</v>
      </c>
      <c r="AA84" s="30">
        <v>42189</v>
      </c>
      <c r="AB84" s="28">
        <v>42353</v>
      </c>
      <c r="AC84" s="28">
        <v>42556</v>
      </c>
      <c r="AD84" s="30">
        <v>42565</v>
      </c>
      <c r="AE84" s="28">
        <v>42609</v>
      </c>
      <c r="AF84" s="28">
        <v>42511</v>
      </c>
      <c r="AG84" s="30">
        <v>42542</v>
      </c>
      <c r="AH84" s="28">
        <v>42451</v>
      </c>
      <c r="AI84" s="30">
        <v>42415</v>
      </c>
      <c r="AJ84" s="30">
        <v>42434</v>
      </c>
      <c r="AK84" s="30">
        <v>42437</v>
      </c>
      <c r="AL84" s="30">
        <v>42329</v>
      </c>
      <c r="AM84" s="30">
        <v>42243</v>
      </c>
      <c r="AN84" s="30">
        <v>42060</v>
      </c>
      <c r="AO84" s="30">
        <v>41840</v>
      </c>
      <c r="AP84" s="30">
        <v>41698</v>
      </c>
      <c r="AQ84" s="21">
        <v>41648</v>
      </c>
      <c r="AR84" s="21">
        <v>41404</v>
      </c>
      <c r="AS84" s="21">
        <v>41165</v>
      </c>
      <c r="AT84" s="21">
        <v>41001</v>
      </c>
      <c r="AU84" s="21">
        <v>40691</v>
      </c>
      <c r="AV84" s="21">
        <v>40382</v>
      </c>
      <c r="AW84" s="21">
        <v>40164</v>
      </c>
      <c r="AX84" s="21">
        <v>39846</v>
      </c>
      <c r="AY84" s="21">
        <v>39510</v>
      </c>
      <c r="AZ84" s="21">
        <v>39046</v>
      </c>
      <c r="BA84" s="21">
        <v>38627</v>
      </c>
      <c r="BB84" s="21">
        <v>38194</v>
      </c>
      <c r="BC84" s="21">
        <v>37799</v>
      </c>
      <c r="BD84" s="21">
        <v>37336</v>
      </c>
      <c r="BE84" s="21">
        <v>36908</v>
      </c>
      <c r="BF84" s="21">
        <v>36459</v>
      </c>
      <c r="BG84" s="21">
        <v>36124</v>
      </c>
      <c r="BH84" s="21">
        <v>35429</v>
      </c>
      <c r="BI84" s="21">
        <v>35213</v>
      </c>
      <c r="BJ84" s="21">
        <v>34718</v>
      </c>
      <c r="BK84" s="21">
        <v>34243</v>
      </c>
      <c r="BL84" s="21">
        <v>33712</v>
      </c>
      <c r="BM84" s="21">
        <v>33082</v>
      </c>
      <c r="BN84" s="21">
        <v>32526</v>
      </c>
      <c r="BO84" s="21">
        <v>31968</v>
      </c>
      <c r="BP84" s="21">
        <v>31229</v>
      </c>
      <c r="BQ84" s="45" t="s">
        <v>11</v>
      </c>
      <c r="BR84" s="2"/>
      <c r="BS84" s="30">
        <v>285.85000000000002</v>
      </c>
      <c r="BT84" s="30">
        <v>285.85000000000002</v>
      </c>
      <c r="BU84" s="30">
        <v>12402</v>
      </c>
      <c r="BV84" s="6"/>
      <c r="BW84" s="30">
        <v>41928</v>
      </c>
      <c r="BX84" s="30">
        <v>20088</v>
      </c>
      <c r="BY84" s="19">
        <f t="shared" si="15"/>
        <v>21840</v>
      </c>
      <c r="BZ84" s="4"/>
      <c r="CA84" s="19">
        <f t="shared" si="16"/>
        <v>42030</v>
      </c>
      <c r="CB84" s="30">
        <v>20480</v>
      </c>
      <c r="CC84" s="30">
        <v>21550</v>
      </c>
      <c r="CD84" s="7"/>
      <c r="CE84" s="65">
        <f t="shared" si="22"/>
        <v>41852</v>
      </c>
      <c r="CF84" s="63">
        <v>20487</v>
      </c>
      <c r="CG84" s="63">
        <v>21365</v>
      </c>
      <c r="CH84" s="63">
        <v>12068</v>
      </c>
      <c r="CI84" s="4"/>
      <c r="CJ84" s="19">
        <f t="shared" si="20"/>
        <v>41789</v>
      </c>
      <c r="CK84" s="30">
        <v>20468</v>
      </c>
      <c r="CL84" s="30">
        <v>21321</v>
      </c>
      <c r="CM84" s="30">
        <v>41852</v>
      </c>
      <c r="CN84" s="1"/>
      <c r="CO84" s="24" t="s">
        <v>11</v>
      </c>
      <c r="CP84" s="65">
        <f t="shared" si="18"/>
        <v>40793</v>
      </c>
      <c r="CQ84" s="63">
        <v>19918</v>
      </c>
      <c r="CR84" s="63">
        <v>20875</v>
      </c>
      <c r="CS84" s="63">
        <v>12400</v>
      </c>
      <c r="CT84" s="4"/>
      <c r="CU84" s="19">
        <f t="shared" si="19"/>
        <v>41267</v>
      </c>
      <c r="CV84" s="21">
        <v>20170</v>
      </c>
      <c r="CW84" s="21">
        <v>21097</v>
      </c>
    </row>
    <row r="85" spans="2:101" ht="13.5" customHeight="1" x14ac:dyDescent="0.15">
      <c r="B85" s="146" t="s">
        <v>165</v>
      </c>
      <c r="C85" s="146"/>
      <c r="D85" s="130" t="s">
        <v>12</v>
      </c>
      <c r="E85" s="30">
        <v>33046</v>
      </c>
      <c r="F85" s="30">
        <v>32910</v>
      </c>
      <c r="G85" s="30">
        <v>32498</v>
      </c>
      <c r="H85" s="30">
        <v>32637</v>
      </c>
      <c r="I85" s="30">
        <v>32824</v>
      </c>
      <c r="J85" s="30">
        <v>33973</v>
      </c>
      <c r="K85" s="30">
        <v>34580</v>
      </c>
      <c r="L85" s="30">
        <v>35707</v>
      </c>
      <c r="M85" s="30">
        <v>37844</v>
      </c>
      <c r="N85" s="28">
        <v>39578</v>
      </c>
      <c r="O85" s="30">
        <v>41406</v>
      </c>
      <c r="P85" s="30">
        <v>42376</v>
      </c>
      <c r="Q85" s="30">
        <v>43478</v>
      </c>
      <c r="R85" s="28">
        <v>44569</v>
      </c>
      <c r="S85" s="28">
        <v>45916</v>
      </c>
      <c r="T85" s="30">
        <v>46835</v>
      </c>
      <c r="U85" s="28">
        <v>47933</v>
      </c>
      <c r="V85" s="28">
        <v>48524</v>
      </c>
      <c r="W85" s="28">
        <v>49089</v>
      </c>
      <c r="X85" s="30">
        <v>49427</v>
      </c>
      <c r="Y85" s="30">
        <v>49442</v>
      </c>
      <c r="Z85" s="30">
        <v>49739</v>
      </c>
      <c r="AA85" s="30">
        <v>49931</v>
      </c>
      <c r="AB85" s="28">
        <v>50065</v>
      </c>
      <c r="AC85" s="28">
        <v>50591</v>
      </c>
      <c r="AD85" s="30">
        <v>50772</v>
      </c>
      <c r="AE85" s="28">
        <v>50996</v>
      </c>
      <c r="AF85" s="28">
        <v>51358</v>
      </c>
      <c r="AG85" s="30">
        <v>51729</v>
      </c>
      <c r="AH85" s="28">
        <v>52460</v>
      </c>
      <c r="AI85" s="30">
        <v>53857</v>
      </c>
      <c r="AJ85" s="30">
        <v>55616</v>
      </c>
      <c r="AK85" s="30">
        <v>57466</v>
      </c>
      <c r="AL85" s="30">
        <v>59217</v>
      </c>
      <c r="AM85" s="30">
        <v>60841</v>
      </c>
      <c r="AN85" s="30">
        <v>62055</v>
      </c>
      <c r="AO85" s="30">
        <v>63473</v>
      </c>
      <c r="AP85" s="30">
        <v>64276</v>
      </c>
      <c r="AQ85" s="21">
        <v>65131</v>
      </c>
      <c r="AR85" s="21">
        <v>66224</v>
      </c>
      <c r="AS85" s="21">
        <v>67146</v>
      </c>
      <c r="AT85" s="21">
        <v>67720</v>
      </c>
      <c r="AU85" s="21">
        <v>68193</v>
      </c>
      <c r="AV85" s="21">
        <v>68507</v>
      </c>
      <c r="AW85" s="21">
        <v>68610</v>
      </c>
      <c r="AX85" s="21">
        <v>68769</v>
      </c>
      <c r="AY85" s="21">
        <v>68815</v>
      </c>
      <c r="AZ85" s="21">
        <v>69515</v>
      </c>
      <c r="BA85" s="21">
        <v>70526</v>
      </c>
      <c r="BB85" s="21">
        <v>71946</v>
      </c>
      <c r="BC85" s="21">
        <v>73134</v>
      </c>
      <c r="BD85" s="21">
        <v>71772</v>
      </c>
      <c r="BE85" s="21">
        <v>72685</v>
      </c>
      <c r="BF85" s="21">
        <v>74355</v>
      </c>
      <c r="BG85" s="21">
        <v>76107</v>
      </c>
      <c r="BH85" s="21">
        <v>76797</v>
      </c>
      <c r="BI85" s="21">
        <v>77845</v>
      </c>
      <c r="BJ85" s="21">
        <v>78459</v>
      </c>
      <c r="BK85" s="21">
        <v>78544</v>
      </c>
      <c r="BL85" s="21">
        <v>79197</v>
      </c>
      <c r="BM85" s="21">
        <v>79655</v>
      </c>
      <c r="BN85" s="21">
        <v>79504</v>
      </c>
      <c r="BO85" s="21">
        <v>79630</v>
      </c>
      <c r="BP85" s="21">
        <v>79720</v>
      </c>
      <c r="BQ85" s="45" t="s">
        <v>12</v>
      </c>
      <c r="BR85" s="2"/>
      <c r="BS85" s="30">
        <v>100.07</v>
      </c>
      <c r="BT85" s="30">
        <v>100.07</v>
      </c>
      <c r="BU85" s="30">
        <v>18452</v>
      </c>
      <c r="BV85" s="6"/>
      <c r="BW85" s="30">
        <v>34205</v>
      </c>
      <c r="BX85" s="30">
        <v>16633</v>
      </c>
      <c r="BY85" s="19">
        <f t="shared" si="15"/>
        <v>17572</v>
      </c>
      <c r="BZ85" s="4"/>
      <c r="CA85" s="19">
        <f t="shared" si="16"/>
        <v>53732</v>
      </c>
      <c r="CB85" s="30">
        <v>26427</v>
      </c>
      <c r="CC85" s="30">
        <v>27305</v>
      </c>
      <c r="CD85" s="7"/>
      <c r="CE85" s="65">
        <f t="shared" si="22"/>
        <v>61993</v>
      </c>
      <c r="CF85" s="63">
        <v>30590</v>
      </c>
      <c r="CG85" s="63">
        <v>31403</v>
      </c>
      <c r="CH85" s="63">
        <v>18306</v>
      </c>
      <c r="CI85" s="4"/>
      <c r="CJ85" s="19">
        <f t="shared" si="20"/>
        <v>61762</v>
      </c>
      <c r="CK85" s="30">
        <v>30476</v>
      </c>
      <c r="CL85" s="30">
        <v>31286</v>
      </c>
      <c r="CM85" s="30">
        <v>61993</v>
      </c>
      <c r="CN85" s="1"/>
      <c r="CO85" s="24" t="s">
        <v>12</v>
      </c>
      <c r="CP85" s="65">
        <f t="shared" si="18"/>
        <v>67200</v>
      </c>
      <c r="CQ85" s="63">
        <v>33016</v>
      </c>
      <c r="CR85" s="63">
        <v>34184</v>
      </c>
      <c r="CS85" s="63">
        <v>21028</v>
      </c>
      <c r="CT85" s="4"/>
      <c r="CU85" s="19">
        <f t="shared" si="19"/>
        <v>66101</v>
      </c>
      <c r="CV85" s="21">
        <v>32636</v>
      </c>
      <c r="CW85" s="21">
        <v>33465</v>
      </c>
    </row>
    <row r="86" spans="2:101" ht="13.5" customHeight="1" x14ac:dyDescent="0.15">
      <c r="B86" s="146" t="s">
        <v>166</v>
      </c>
      <c r="C86" s="146"/>
      <c r="D86" s="130" t="s">
        <v>13</v>
      </c>
      <c r="E86" s="30">
        <v>34381</v>
      </c>
      <c r="F86" s="30">
        <v>33913</v>
      </c>
      <c r="G86" s="30">
        <v>32994</v>
      </c>
      <c r="H86" s="30">
        <v>32250</v>
      </c>
      <c r="I86" s="30">
        <v>31676</v>
      </c>
      <c r="J86" s="30">
        <v>32970</v>
      </c>
      <c r="K86" s="30">
        <v>32584</v>
      </c>
      <c r="L86" s="30">
        <v>32250</v>
      </c>
      <c r="M86" s="30">
        <v>31768</v>
      </c>
      <c r="N86" s="28">
        <v>31835</v>
      </c>
      <c r="O86" s="30">
        <v>31854</v>
      </c>
      <c r="P86" s="30">
        <v>31769</v>
      </c>
      <c r="Q86" s="30">
        <v>31935</v>
      </c>
      <c r="R86" s="28">
        <v>32185</v>
      </c>
      <c r="S86" s="28">
        <v>32586</v>
      </c>
      <c r="T86" s="30">
        <v>32808</v>
      </c>
      <c r="U86" s="28">
        <v>33152</v>
      </c>
      <c r="V86" s="28">
        <v>33342</v>
      </c>
      <c r="W86" s="28">
        <v>33688</v>
      </c>
      <c r="X86" s="30">
        <v>33911</v>
      </c>
      <c r="Y86" s="30">
        <v>34223</v>
      </c>
      <c r="Z86" s="30">
        <v>34444</v>
      </c>
      <c r="AA86" s="30">
        <v>34689</v>
      </c>
      <c r="AB86" s="28">
        <v>34845</v>
      </c>
      <c r="AC86" s="28">
        <v>35031</v>
      </c>
      <c r="AD86" s="30">
        <v>35314</v>
      </c>
      <c r="AE86" s="28">
        <v>35476</v>
      </c>
      <c r="AF86" s="28">
        <v>35676</v>
      </c>
      <c r="AG86" s="30">
        <v>35735</v>
      </c>
      <c r="AH86" s="28">
        <v>35631</v>
      </c>
      <c r="AI86" s="30">
        <v>35616</v>
      </c>
      <c r="AJ86" s="30">
        <v>35559</v>
      </c>
      <c r="AK86" s="30">
        <v>35528</v>
      </c>
      <c r="AL86" s="30">
        <v>35554</v>
      </c>
      <c r="AM86" s="30">
        <v>35402</v>
      </c>
      <c r="AN86" s="30">
        <v>35517</v>
      </c>
      <c r="AO86" s="30">
        <v>35349</v>
      </c>
      <c r="AP86" s="30">
        <v>35120</v>
      </c>
      <c r="AQ86" s="21">
        <v>35000</v>
      </c>
      <c r="AR86" s="21">
        <v>34802</v>
      </c>
      <c r="AS86" s="21">
        <v>34523</v>
      </c>
      <c r="AT86" s="21">
        <v>34269</v>
      </c>
      <c r="AU86" s="21">
        <v>34216</v>
      </c>
      <c r="AV86" s="21">
        <v>33974</v>
      </c>
      <c r="AW86" s="21">
        <v>33671</v>
      </c>
      <c r="AX86" s="21">
        <v>33342</v>
      </c>
      <c r="AY86" s="21">
        <v>33084</v>
      </c>
      <c r="AZ86" s="21">
        <v>32756</v>
      </c>
      <c r="BA86" s="21">
        <v>32511</v>
      </c>
      <c r="BB86" s="21">
        <v>32128</v>
      </c>
      <c r="BC86" s="21">
        <v>31731</v>
      </c>
      <c r="BD86" s="21">
        <v>31665</v>
      </c>
      <c r="BE86" s="21">
        <v>31313</v>
      </c>
      <c r="BF86" s="21">
        <v>30917</v>
      </c>
      <c r="BG86" s="21">
        <v>30753</v>
      </c>
      <c r="BH86" s="21">
        <v>30270</v>
      </c>
      <c r="BI86" s="21">
        <v>30097</v>
      </c>
      <c r="BJ86" s="21">
        <v>29713</v>
      </c>
      <c r="BK86" s="21">
        <v>29243</v>
      </c>
      <c r="BL86" s="21">
        <v>28728</v>
      </c>
      <c r="BM86" s="21">
        <v>28212</v>
      </c>
      <c r="BN86" s="21">
        <v>27770</v>
      </c>
      <c r="BO86" s="21">
        <v>27262</v>
      </c>
      <c r="BP86" s="21">
        <v>26917</v>
      </c>
      <c r="BQ86" s="45" t="s">
        <v>13</v>
      </c>
      <c r="BR86" s="2"/>
      <c r="BS86" s="30">
        <v>147.58000000000001</v>
      </c>
      <c r="BT86" s="30">
        <v>147.58000000000001</v>
      </c>
      <c r="BU86" s="30">
        <v>9640</v>
      </c>
      <c r="BV86" s="6"/>
      <c r="BW86" s="30">
        <v>31973</v>
      </c>
      <c r="BX86" s="30">
        <v>15509</v>
      </c>
      <c r="BY86" s="19">
        <f t="shared" si="15"/>
        <v>16464</v>
      </c>
      <c r="BZ86" s="4"/>
      <c r="CA86" s="19">
        <f t="shared" si="16"/>
        <v>35431</v>
      </c>
      <c r="CB86" s="30">
        <v>17389</v>
      </c>
      <c r="CC86" s="30">
        <v>18042</v>
      </c>
      <c r="CD86" s="7"/>
      <c r="CE86" s="65">
        <f t="shared" si="22"/>
        <v>35316</v>
      </c>
      <c r="CF86" s="63">
        <v>17303</v>
      </c>
      <c r="CG86" s="63">
        <v>18013</v>
      </c>
      <c r="CH86" s="63">
        <v>9538</v>
      </c>
      <c r="CI86" s="4"/>
      <c r="CJ86" s="19">
        <f t="shared" si="20"/>
        <v>35235</v>
      </c>
      <c r="CK86" s="30">
        <v>17265</v>
      </c>
      <c r="CL86" s="30">
        <v>17970</v>
      </c>
      <c r="CM86" s="30">
        <v>35316</v>
      </c>
      <c r="CN86" s="1"/>
      <c r="CO86" s="24" t="s">
        <v>13</v>
      </c>
      <c r="CP86" s="65">
        <f t="shared" si="18"/>
        <v>34354</v>
      </c>
      <c r="CQ86" s="63">
        <v>16853</v>
      </c>
      <c r="CR86" s="63">
        <v>17501</v>
      </c>
      <c r="CS86" s="63">
        <v>9889</v>
      </c>
      <c r="CT86" s="4"/>
      <c r="CU86" s="19">
        <f t="shared" si="19"/>
        <v>34665</v>
      </c>
      <c r="CV86" s="21">
        <v>17015</v>
      </c>
      <c r="CW86" s="21">
        <v>17650</v>
      </c>
    </row>
    <row r="87" spans="2:101" ht="13.5" customHeight="1" x14ac:dyDescent="0.15">
      <c r="B87" s="146" t="s">
        <v>167</v>
      </c>
      <c r="C87" s="146"/>
      <c r="D87" s="130" t="s">
        <v>86</v>
      </c>
      <c r="E87" s="31">
        <v>21185</v>
      </c>
      <c r="F87" s="31">
        <v>21515</v>
      </c>
      <c r="G87" s="31">
        <v>21336</v>
      </c>
      <c r="H87" s="28">
        <v>22625</v>
      </c>
      <c r="I87" s="28">
        <v>24201</v>
      </c>
      <c r="J87" s="31">
        <v>26963</v>
      </c>
      <c r="K87" s="31">
        <v>29124</v>
      </c>
      <c r="L87" s="31">
        <v>31279</v>
      </c>
      <c r="M87" s="31">
        <v>32673</v>
      </c>
      <c r="N87" s="28">
        <v>34426</v>
      </c>
      <c r="O87" s="31">
        <v>33570</v>
      </c>
      <c r="P87" s="31">
        <v>37758</v>
      </c>
      <c r="Q87" s="28">
        <v>39195</v>
      </c>
      <c r="R87" s="28">
        <v>40774</v>
      </c>
      <c r="S87" s="28">
        <v>42340</v>
      </c>
      <c r="T87" s="30">
        <v>43999</v>
      </c>
      <c r="U87" s="28">
        <v>45652</v>
      </c>
      <c r="V87" s="28">
        <v>46593</v>
      </c>
      <c r="W87" s="28">
        <v>47971</v>
      </c>
      <c r="X87" s="30">
        <v>49152</v>
      </c>
      <c r="Y87" s="30">
        <v>50573</v>
      </c>
      <c r="Z87" s="30">
        <v>51662</v>
      </c>
      <c r="AA87" s="30">
        <v>52534</v>
      </c>
      <c r="AB87" s="28">
        <v>53245</v>
      </c>
      <c r="AC87" s="28">
        <v>53610</v>
      </c>
      <c r="AD87" s="30">
        <v>54004</v>
      </c>
      <c r="AE87" s="28">
        <v>54514</v>
      </c>
      <c r="AF87" s="28">
        <v>55063</v>
      </c>
      <c r="AG87" s="30">
        <v>56197</v>
      </c>
      <c r="AH87" s="28">
        <v>56847</v>
      </c>
      <c r="AI87" s="30">
        <v>58223</v>
      </c>
      <c r="AJ87" s="30">
        <v>59081</v>
      </c>
      <c r="AK87" s="30">
        <v>59091</v>
      </c>
      <c r="AL87" s="30">
        <v>59260</v>
      </c>
      <c r="AM87" s="30">
        <v>59797</v>
      </c>
      <c r="AN87" s="30">
        <v>59770</v>
      </c>
      <c r="AO87" s="30">
        <v>60145</v>
      </c>
      <c r="AP87" s="30">
        <v>60332</v>
      </c>
      <c r="AQ87" s="21">
        <v>60293</v>
      </c>
      <c r="AR87" s="21">
        <v>60452</v>
      </c>
      <c r="AS87" s="21">
        <v>61142</v>
      </c>
      <c r="AT87" s="21">
        <v>61462</v>
      </c>
      <c r="AU87" s="21">
        <v>61687</v>
      </c>
      <c r="AV87" s="21">
        <v>61882</v>
      </c>
      <c r="AW87" s="21">
        <v>62352</v>
      </c>
      <c r="AX87" s="21">
        <v>62538</v>
      </c>
      <c r="AY87" s="21">
        <v>62663</v>
      </c>
      <c r="AZ87" s="21">
        <v>62852</v>
      </c>
      <c r="BA87" s="21">
        <v>62966</v>
      </c>
      <c r="BB87" s="21">
        <v>62934</v>
      </c>
      <c r="BC87" s="21">
        <v>62870</v>
      </c>
      <c r="BD87" s="21">
        <v>61408</v>
      </c>
      <c r="BE87" s="21">
        <v>61666</v>
      </c>
      <c r="BF87" s="21">
        <v>61906</v>
      </c>
      <c r="BG87" s="21">
        <v>62437</v>
      </c>
      <c r="BH87" s="21">
        <v>62028</v>
      </c>
      <c r="BI87" s="21">
        <v>62508</v>
      </c>
      <c r="BJ87" s="21">
        <v>62474</v>
      </c>
      <c r="BK87" s="21">
        <v>62485</v>
      </c>
      <c r="BL87" s="21">
        <v>62416</v>
      </c>
      <c r="BM87" s="21">
        <v>62311</v>
      </c>
      <c r="BN87" s="21">
        <v>62136</v>
      </c>
      <c r="BO87" s="21">
        <v>62204</v>
      </c>
      <c r="BP87" s="21">
        <v>62061</v>
      </c>
      <c r="BQ87" s="45" t="s">
        <v>86</v>
      </c>
      <c r="BR87" s="2"/>
      <c r="BS87" s="30">
        <v>19.66</v>
      </c>
      <c r="BT87" s="30">
        <v>19.66</v>
      </c>
      <c r="BU87" s="30">
        <v>20471</v>
      </c>
      <c r="BV87" s="6"/>
      <c r="BW87" s="27">
        <v>27444</v>
      </c>
      <c r="BX87" s="27">
        <v>14540</v>
      </c>
      <c r="BY87" s="55">
        <f t="shared" si="15"/>
        <v>12904</v>
      </c>
      <c r="BZ87" s="4"/>
      <c r="CA87" s="19">
        <f t="shared" si="16"/>
        <v>58456</v>
      </c>
      <c r="CB87" s="30">
        <v>29914</v>
      </c>
      <c r="CC87" s="30">
        <v>28542</v>
      </c>
      <c r="CD87" s="7"/>
      <c r="CE87" s="65">
        <f t="shared" si="22"/>
        <v>60625</v>
      </c>
      <c r="CF87" s="63">
        <v>31019</v>
      </c>
      <c r="CG87" s="63">
        <v>29606</v>
      </c>
      <c r="CH87" s="63">
        <v>20921</v>
      </c>
      <c r="CI87" s="4"/>
      <c r="CJ87" s="19">
        <f t="shared" si="20"/>
        <v>60343</v>
      </c>
      <c r="CK87" s="30">
        <v>30870</v>
      </c>
      <c r="CL87" s="30">
        <v>29473</v>
      </c>
      <c r="CM87" s="30">
        <v>60625</v>
      </c>
      <c r="CN87" s="1"/>
      <c r="CO87" s="24" t="s">
        <v>106</v>
      </c>
      <c r="CP87" s="65">
        <f t="shared" si="18"/>
        <v>61456</v>
      </c>
      <c r="CQ87" s="63">
        <v>31337</v>
      </c>
      <c r="CR87" s="63">
        <v>30119</v>
      </c>
      <c r="CS87" s="63">
        <v>22058</v>
      </c>
      <c r="CT87" s="4"/>
      <c r="CU87" s="19">
        <f t="shared" si="19"/>
        <v>61165</v>
      </c>
      <c r="CV87" s="21">
        <v>31094</v>
      </c>
      <c r="CW87" s="21">
        <v>30071</v>
      </c>
    </row>
    <row r="88" spans="2:101" ht="13.5" customHeight="1" x14ac:dyDescent="0.15">
      <c r="B88" s="146" t="s">
        <v>169</v>
      </c>
      <c r="C88" s="146"/>
      <c r="D88" s="130" t="s">
        <v>122</v>
      </c>
      <c r="E88" s="31">
        <v>26469</v>
      </c>
      <c r="F88" s="31">
        <v>26398</v>
      </c>
      <c r="G88" s="31">
        <v>26554</v>
      </c>
      <c r="H88" s="28">
        <v>26803</v>
      </c>
      <c r="I88" s="28">
        <v>26823</v>
      </c>
      <c r="J88" s="31">
        <v>26873</v>
      </c>
      <c r="K88" s="31">
        <v>27319</v>
      </c>
      <c r="L88" s="31">
        <v>27839</v>
      </c>
      <c r="M88" s="31">
        <v>28553</v>
      </c>
      <c r="N88" s="28">
        <v>29536</v>
      </c>
      <c r="O88" s="31">
        <v>30032</v>
      </c>
      <c r="P88" s="31">
        <v>30504</v>
      </c>
      <c r="Q88" s="28">
        <v>31064</v>
      </c>
      <c r="R88" s="28">
        <v>31294</v>
      </c>
      <c r="S88" s="28">
        <v>32091</v>
      </c>
      <c r="T88" s="30">
        <v>32846</v>
      </c>
      <c r="U88" s="28">
        <v>33365</v>
      </c>
      <c r="V88" s="28">
        <v>34080</v>
      </c>
      <c r="W88" s="28">
        <v>34444</v>
      </c>
      <c r="X88" s="30">
        <v>34532</v>
      </c>
      <c r="Y88" s="30">
        <v>35078</v>
      </c>
      <c r="Z88" s="30">
        <v>35436</v>
      </c>
      <c r="AA88" s="30">
        <v>35771</v>
      </c>
      <c r="AB88" s="28">
        <v>36043</v>
      </c>
      <c r="AC88" s="28">
        <v>36293</v>
      </c>
      <c r="AD88" s="30">
        <v>36524</v>
      </c>
      <c r="AE88" s="28">
        <v>36805</v>
      </c>
      <c r="AF88" s="28">
        <v>37324</v>
      </c>
      <c r="AG88" s="30">
        <v>37453</v>
      </c>
      <c r="AH88" s="28">
        <v>37533</v>
      </c>
      <c r="AI88" s="30">
        <v>38051</v>
      </c>
      <c r="AJ88" s="30">
        <v>38218</v>
      </c>
      <c r="AK88" s="30">
        <v>38427</v>
      </c>
      <c r="AL88" s="30">
        <v>38901</v>
      </c>
      <c r="AM88" s="30">
        <v>39472</v>
      </c>
      <c r="AN88" s="30">
        <v>39913</v>
      </c>
      <c r="AO88" s="30">
        <v>39952</v>
      </c>
      <c r="AP88" s="30">
        <v>40082</v>
      </c>
      <c r="AQ88" s="21">
        <v>40482</v>
      </c>
      <c r="AR88" s="21">
        <v>40958</v>
      </c>
      <c r="AS88" s="21">
        <v>41428</v>
      </c>
      <c r="AT88" s="21">
        <v>41902</v>
      </c>
      <c r="AU88" s="21">
        <v>42194</v>
      </c>
      <c r="AV88" s="21">
        <v>42837</v>
      </c>
      <c r="AW88" s="21">
        <v>43440</v>
      </c>
      <c r="AX88" s="21">
        <v>43760</v>
      </c>
      <c r="AY88" s="21">
        <v>44223</v>
      </c>
      <c r="AZ88" s="21">
        <v>44432</v>
      </c>
      <c r="BA88" s="21">
        <v>44403</v>
      </c>
      <c r="BB88" s="21">
        <v>44445</v>
      </c>
      <c r="BC88" s="21">
        <v>44153</v>
      </c>
      <c r="BD88" s="21">
        <v>43710</v>
      </c>
      <c r="BE88" s="21">
        <v>43623</v>
      </c>
      <c r="BF88" s="21">
        <v>43640</v>
      </c>
      <c r="BG88" s="21">
        <v>44071</v>
      </c>
      <c r="BH88" s="21">
        <v>44066</v>
      </c>
      <c r="BI88" s="21">
        <v>44332</v>
      </c>
      <c r="BJ88" s="21">
        <v>44221</v>
      </c>
      <c r="BK88" s="21">
        <v>44308</v>
      </c>
      <c r="BL88" s="21">
        <v>43995</v>
      </c>
      <c r="BM88" s="21">
        <v>43917</v>
      </c>
      <c r="BN88" s="21">
        <v>43878</v>
      </c>
      <c r="BO88" s="21">
        <v>43656</v>
      </c>
      <c r="BP88" s="21">
        <v>43448</v>
      </c>
      <c r="BQ88" s="45" t="s">
        <v>122</v>
      </c>
      <c r="BR88" s="2"/>
      <c r="BS88" s="30">
        <v>60.71</v>
      </c>
      <c r="BT88" s="30">
        <v>60.71</v>
      </c>
      <c r="BU88" s="30">
        <v>11639</v>
      </c>
      <c r="BV88" s="6"/>
      <c r="BW88" s="27">
        <v>26844</v>
      </c>
      <c r="BX88" s="27">
        <v>13110</v>
      </c>
      <c r="BY88" s="55">
        <f t="shared" si="15"/>
        <v>13734</v>
      </c>
      <c r="BZ88" s="4"/>
      <c r="CA88" s="19">
        <f t="shared" si="16"/>
        <v>38091</v>
      </c>
      <c r="CB88" s="30">
        <v>18759</v>
      </c>
      <c r="CC88" s="30">
        <v>19332</v>
      </c>
      <c r="CD88" s="7"/>
      <c r="CE88" s="65">
        <f t="shared" si="22"/>
        <v>40072</v>
      </c>
      <c r="CF88" s="63">
        <v>19749</v>
      </c>
      <c r="CG88" s="63">
        <v>20323</v>
      </c>
      <c r="CH88" s="63">
        <v>11811</v>
      </c>
      <c r="CI88" s="4"/>
      <c r="CJ88" s="19">
        <f t="shared" si="20"/>
        <v>40025</v>
      </c>
      <c r="CK88" s="30">
        <v>19727</v>
      </c>
      <c r="CL88" s="30">
        <v>20298</v>
      </c>
      <c r="CM88" s="30">
        <v>40072</v>
      </c>
      <c r="CN88" s="1"/>
      <c r="CO88" s="24" t="s">
        <v>107</v>
      </c>
      <c r="CP88" s="65">
        <f t="shared" si="18"/>
        <v>41406</v>
      </c>
      <c r="CQ88" s="63">
        <v>20395</v>
      </c>
      <c r="CR88" s="63">
        <v>21011</v>
      </c>
      <c r="CS88" s="63">
        <v>13137</v>
      </c>
      <c r="CT88" s="4"/>
      <c r="CU88" s="19">
        <f t="shared" si="19"/>
        <v>41283</v>
      </c>
      <c r="CV88" s="21">
        <v>20352</v>
      </c>
      <c r="CW88" s="21">
        <v>20931</v>
      </c>
    </row>
    <row r="89" spans="2:101" ht="13.5" customHeight="1" x14ac:dyDescent="0.15">
      <c r="B89" s="146" t="s">
        <v>170</v>
      </c>
      <c r="C89" s="146"/>
      <c r="D89" s="130" t="s">
        <v>130</v>
      </c>
      <c r="E89" s="48">
        <f t="shared" ref="E89:AV89" si="24">E152+E153+E154+E155+E156+E157+E158+E159+E169</f>
        <v>121899</v>
      </c>
      <c r="F89" s="48">
        <f t="shared" si="24"/>
        <v>118049</v>
      </c>
      <c r="G89" s="48">
        <f t="shared" si="24"/>
        <v>115496</v>
      </c>
      <c r="H89" s="48">
        <f t="shared" si="24"/>
        <v>113252</v>
      </c>
      <c r="I89" s="48">
        <f t="shared" si="24"/>
        <v>112260</v>
      </c>
      <c r="J89" s="48">
        <f t="shared" si="24"/>
        <v>116300</v>
      </c>
      <c r="K89" s="48">
        <f t="shared" si="24"/>
        <v>114432</v>
      </c>
      <c r="L89" s="48">
        <f t="shared" si="24"/>
        <v>113051</v>
      </c>
      <c r="M89" s="48">
        <f t="shared" si="24"/>
        <v>110522</v>
      </c>
      <c r="N89" s="48">
        <f t="shared" si="24"/>
        <v>107962</v>
      </c>
      <c r="O89" s="48">
        <f t="shared" si="24"/>
        <v>105512</v>
      </c>
      <c r="P89" s="48">
        <f t="shared" si="24"/>
        <v>103897</v>
      </c>
      <c r="Q89" s="48">
        <f t="shared" si="24"/>
        <v>102391</v>
      </c>
      <c r="R89" s="48">
        <f t="shared" si="24"/>
        <v>101613</v>
      </c>
      <c r="S89" s="48">
        <f t="shared" si="24"/>
        <v>100927</v>
      </c>
      <c r="T89" s="48">
        <f t="shared" si="24"/>
        <v>100590</v>
      </c>
      <c r="U89" s="48">
        <f t="shared" si="24"/>
        <v>100550</v>
      </c>
      <c r="V89" s="48">
        <f t="shared" si="24"/>
        <v>100356</v>
      </c>
      <c r="W89" s="48">
        <f t="shared" si="24"/>
        <v>100408</v>
      </c>
      <c r="X89" s="48">
        <f t="shared" si="24"/>
        <v>100544</v>
      </c>
      <c r="Y89" s="48">
        <f t="shared" si="24"/>
        <v>100664</v>
      </c>
      <c r="Z89" s="48">
        <f t="shared" si="24"/>
        <v>100731</v>
      </c>
      <c r="AA89" s="48">
        <f t="shared" si="24"/>
        <v>100669</v>
      </c>
      <c r="AB89" s="48">
        <f t="shared" si="24"/>
        <v>100759</v>
      </c>
      <c r="AC89" s="48">
        <f t="shared" si="24"/>
        <v>100725</v>
      </c>
      <c r="AD89" s="48">
        <f t="shared" si="24"/>
        <v>100839</v>
      </c>
      <c r="AE89" s="48">
        <f t="shared" si="24"/>
        <v>100882</v>
      </c>
      <c r="AF89" s="48">
        <f t="shared" si="24"/>
        <v>100782</v>
      </c>
      <c r="AG89" s="48">
        <f t="shared" si="24"/>
        <v>100461</v>
      </c>
      <c r="AH89" s="48">
        <f t="shared" si="24"/>
        <v>100111</v>
      </c>
      <c r="AI89" s="48">
        <f t="shared" si="24"/>
        <v>99939</v>
      </c>
      <c r="AJ89" s="48">
        <f t="shared" si="24"/>
        <v>99616</v>
      </c>
      <c r="AK89" s="48">
        <f t="shared" si="24"/>
        <v>99139</v>
      </c>
      <c r="AL89" s="48">
        <f t="shared" si="24"/>
        <v>98767</v>
      </c>
      <c r="AM89" s="48">
        <f t="shared" si="24"/>
        <v>98532</v>
      </c>
      <c r="AN89" s="48">
        <f t="shared" si="24"/>
        <v>98154</v>
      </c>
      <c r="AO89" s="48">
        <f t="shared" si="24"/>
        <v>97633</v>
      </c>
      <c r="AP89" s="48">
        <f t="shared" si="24"/>
        <v>97103</v>
      </c>
      <c r="AQ89" s="48">
        <f t="shared" si="24"/>
        <v>96398</v>
      </c>
      <c r="AR89" s="48">
        <f t="shared" si="24"/>
        <v>95731</v>
      </c>
      <c r="AS89" s="48">
        <f t="shared" si="24"/>
        <v>95213</v>
      </c>
      <c r="AT89" s="48">
        <f t="shared" si="24"/>
        <v>94344</v>
      </c>
      <c r="AU89" s="48">
        <f t="shared" si="24"/>
        <v>93638</v>
      </c>
      <c r="AV89" s="48">
        <f t="shared" si="24"/>
        <v>92791</v>
      </c>
      <c r="AW89" s="48">
        <f>AW152+AW153+AW154+AW155+AW156+AW157+AW158+AW159+AW169</f>
        <v>92067</v>
      </c>
      <c r="AX89" s="172">
        <v>91083</v>
      </c>
      <c r="AY89" s="21">
        <v>89948</v>
      </c>
      <c r="AZ89" s="21">
        <v>88844</v>
      </c>
      <c r="BA89" s="21">
        <v>87528</v>
      </c>
      <c r="BB89" s="21">
        <v>86667</v>
      </c>
      <c r="BC89" s="21">
        <v>85786</v>
      </c>
      <c r="BD89" s="21">
        <v>85650</v>
      </c>
      <c r="BE89" s="21">
        <v>84810</v>
      </c>
      <c r="BF89" s="21">
        <v>84169</v>
      </c>
      <c r="BG89" s="21">
        <v>83763</v>
      </c>
      <c r="BH89" s="21">
        <v>82523</v>
      </c>
      <c r="BI89" s="21">
        <v>82026</v>
      </c>
      <c r="BJ89" s="21">
        <v>81094</v>
      </c>
      <c r="BK89" s="21">
        <v>79848</v>
      </c>
      <c r="BL89" s="21">
        <v>78596</v>
      </c>
      <c r="BM89" s="21">
        <v>77392</v>
      </c>
      <c r="BN89" s="21">
        <v>76120</v>
      </c>
      <c r="BO89" s="21">
        <v>74795</v>
      </c>
      <c r="BP89" s="21">
        <v>73338</v>
      </c>
      <c r="BQ89" s="45" t="s">
        <v>138</v>
      </c>
      <c r="BR89" s="2"/>
      <c r="BS89" s="48">
        <f>BS152+BS153+BS154+BS155+BS156+BS157+BS158+BS159+BS169</f>
        <v>536.87</v>
      </c>
      <c r="BT89" s="48">
        <f>BT152+BT153+BT154+BT155+BT156+BT157+BT158+BT159+BT169</f>
        <v>536.87</v>
      </c>
      <c r="BU89" s="48">
        <f>BU152+BU153+BU154+BU155+BU156+BU157+BU158+BU159+BU169</f>
        <v>24788</v>
      </c>
      <c r="BV89" s="6"/>
      <c r="BW89" s="48">
        <f>BW152+BW153+BW154+BW155+BW156+BW157+BW158+BW159+BW169</f>
        <v>111200</v>
      </c>
      <c r="BX89" s="48">
        <f>BX152+BX153+BX154+BX155+BX156+BX157+BX158+BX159+BX169</f>
        <v>53529</v>
      </c>
      <c r="BY89" s="48">
        <f>BY152+BY153+BY154+BY155+BY156+BY157+BY158+BY159+BY169</f>
        <v>57671</v>
      </c>
      <c r="BZ89" s="4"/>
      <c r="CA89" s="30"/>
      <c r="CB89" s="30"/>
      <c r="CC89" s="30"/>
      <c r="CD89" s="7"/>
      <c r="CE89" s="63"/>
      <c r="CF89" s="63"/>
      <c r="CG89" s="63"/>
      <c r="CH89" s="63"/>
      <c r="CI89" s="4"/>
      <c r="CJ89" s="30"/>
      <c r="CK89" s="30"/>
      <c r="CL89" s="30"/>
      <c r="CM89" s="30"/>
      <c r="CN89" s="1"/>
      <c r="CO89" s="24"/>
      <c r="CP89" s="65"/>
      <c r="CQ89" s="63"/>
      <c r="CR89" s="63"/>
      <c r="CS89" s="63"/>
      <c r="CT89" s="4"/>
      <c r="CU89" s="19"/>
      <c r="CV89" s="21"/>
      <c r="CW89" s="21"/>
    </row>
    <row r="90" spans="2:101" ht="13.5" customHeight="1" x14ac:dyDescent="0.15">
      <c r="B90" s="146" t="s">
        <v>171</v>
      </c>
      <c r="C90" s="146"/>
      <c r="D90" s="149" t="s">
        <v>131</v>
      </c>
      <c r="E90" s="48">
        <f t="shared" ref="E90:AV90" si="25">E142+E143+E144+E145+E146+E147+E148+E149+E150+E151</f>
        <v>129135</v>
      </c>
      <c r="F90" s="48">
        <f t="shared" si="25"/>
        <v>127207</v>
      </c>
      <c r="G90" s="48">
        <f t="shared" si="25"/>
        <v>123001</v>
      </c>
      <c r="H90" s="48">
        <f t="shared" si="25"/>
        <v>119586</v>
      </c>
      <c r="I90" s="48">
        <f t="shared" si="25"/>
        <v>118043</v>
      </c>
      <c r="J90" s="48">
        <f t="shared" si="25"/>
        <v>121311</v>
      </c>
      <c r="K90" s="48">
        <f t="shared" si="25"/>
        <v>119224</v>
      </c>
      <c r="L90" s="48">
        <f t="shared" si="25"/>
        <v>117644</v>
      </c>
      <c r="M90" s="48">
        <f t="shared" si="25"/>
        <v>114672</v>
      </c>
      <c r="N90" s="48">
        <f t="shared" si="25"/>
        <v>111766</v>
      </c>
      <c r="O90" s="48">
        <f t="shared" si="25"/>
        <v>109232</v>
      </c>
      <c r="P90" s="48">
        <f t="shared" si="25"/>
        <v>106902</v>
      </c>
      <c r="Q90" s="48">
        <f t="shared" si="25"/>
        <v>104738</v>
      </c>
      <c r="R90" s="48">
        <f t="shared" si="25"/>
        <v>103198</v>
      </c>
      <c r="S90" s="48">
        <f t="shared" si="25"/>
        <v>102080</v>
      </c>
      <c r="T90" s="48">
        <f t="shared" si="25"/>
        <v>101057</v>
      </c>
      <c r="U90" s="48">
        <f t="shared" si="25"/>
        <v>100760</v>
      </c>
      <c r="V90" s="48">
        <f t="shared" si="25"/>
        <v>99787</v>
      </c>
      <c r="W90" s="48">
        <f t="shared" si="25"/>
        <v>99560</v>
      </c>
      <c r="X90" s="48">
        <f t="shared" si="25"/>
        <v>98787</v>
      </c>
      <c r="Y90" s="48">
        <f t="shared" si="25"/>
        <v>98194</v>
      </c>
      <c r="Z90" s="48">
        <f t="shared" si="25"/>
        <v>97976</v>
      </c>
      <c r="AA90" s="48">
        <f t="shared" si="25"/>
        <v>97608</v>
      </c>
      <c r="AB90" s="48">
        <f t="shared" si="25"/>
        <v>97217</v>
      </c>
      <c r="AC90" s="48">
        <f t="shared" si="25"/>
        <v>96859</v>
      </c>
      <c r="AD90" s="48">
        <f t="shared" si="25"/>
        <v>96546</v>
      </c>
      <c r="AE90" s="48">
        <f t="shared" si="25"/>
        <v>96078</v>
      </c>
      <c r="AF90" s="48">
        <f t="shared" si="25"/>
        <v>95323</v>
      </c>
      <c r="AG90" s="48">
        <f t="shared" si="25"/>
        <v>94842</v>
      </c>
      <c r="AH90" s="48">
        <f t="shared" si="25"/>
        <v>94216</v>
      </c>
      <c r="AI90" s="48">
        <f t="shared" si="25"/>
        <v>93496</v>
      </c>
      <c r="AJ90" s="48">
        <f t="shared" si="25"/>
        <v>92975</v>
      </c>
      <c r="AK90" s="48">
        <f t="shared" si="25"/>
        <v>92221</v>
      </c>
      <c r="AL90" s="48">
        <f t="shared" si="25"/>
        <v>91501</v>
      </c>
      <c r="AM90" s="48">
        <f t="shared" si="25"/>
        <v>90781</v>
      </c>
      <c r="AN90" s="48">
        <f t="shared" si="25"/>
        <v>89944</v>
      </c>
      <c r="AO90" s="48">
        <f t="shared" si="25"/>
        <v>89226</v>
      </c>
      <c r="AP90" s="48">
        <f t="shared" si="25"/>
        <v>88445</v>
      </c>
      <c r="AQ90" s="48">
        <f t="shared" si="25"/>
        <v>87775</v>
      </c>
      <c r="AR90" s="48">
        <f t="shared" si="25"/>
        <v>87185</v>
      </c>
      <c r="AS90" s="48">
        <f t="shared" si="25"/>
        <v>86525</v>
      </c>
      <c r="AT90" s="48">
        <f t="shared" si="25"/>
        <v>85706</v>
      </c>
      <c r="AU90" s="48">
        <f t="shared" si="25"/>
        <v>84858</v>
      </c>
      <c r="AV90" s="48">
        <f t="shared" si="25"/>
        <v>84108</v>
      </c>
      <c r="AW90" s="48">
        <f>AW142+AW143+AW144+AW145+AW146+AW147+AW148+AW149+AW150+AW151</f>
        <v>83118</v>
      </c>
      <c r="AX90" s="172">
        <v>82077</v>
      </c>
      <c r="AY90" s="21">
        <v>80965</v>
      </c>
      <c r="AZ90" s="21">
        <v>79880</v>
      </c>
      <c r="BA90" s="21">
        <v>78773</v>
      </c>
      <c r="BB90" s="21">
        <v>77725</v>
      </c>
      <c r="BC90" s="21">
        <v>76625</v>
      </c>
      <c r="BD90" s="21">
        <v>75760</v>
      </c>
      <c r="BE90" s="21">
        <v>74624</v>
      </c>
      <c r="BF90" s="21">
        <v>73623</v>
      </c>
      <c r="BG90" s="21">
        <v>72721</v>
      </c>
      <c r="BH90" s="21">
        <v>71411</v>
      </c>
      <c r="BI90" s="21">
        <v>70530</v>
      </c>
      <c r="BJ90" s="21">
        <v>69382</v>
      </c>
      <c r="BK90" s="21">
        <v>68328</v>
      </c>
      <c r="BL90" s="21">
        <v>67117</v>
      </c>
      <c r="BM90" s="21">
        <v>65811</v>
      </c>
      <c r="BN90" s="21">
        <v>64621</v>
      </c>
      <c r="BO90" s="21">
        <v>63299</v>
      </c>
      <c r="BP90" s="21">
        <v>61910</v>
      </c>
      <c r="BQ90" s="45" t="s">
        <v>139</v>
      </c>
      <c r="BR90" s="2"/>
      <c r="BS90" s="48">
        <f>BS142+BS143+BS144+BS145+BS146+BS147+BS148+BS149+BS150+BS151</f>
        <v>806.38</v>
      </c>
      <c r="BT90" s="48">
        <f>BT142+BT143+BT144+BT145+BT146+BT147+BT148+BT149+BT150+BT151</f>
        <v>806.38</v>
      </c>
      <c r="BU90" s="48">
        <f>BU142+BU143+BU144+BU145+BU146+BU147+BU148+BU149+BU150+BU151</f>
        <v>23758</v>
      </c>
      <c r="BV90" s="6"/>
      <c r="BW90" s="48">
        <f>BW142+BW143+BW144+BW145+BW146+BW147+BW148+BW149+BW150+BW151</f>
        <v>116129</v>
      </c>
      <c r="BX90" s="48">
        <f>BX142+BX143+BX144+BX145+BX146+BX147+BX148+BX149+BX150+BX151</f>
        <v>55783</v>
      </c>
      <c r="BY90" s="48">
        <f>BY142+BY143+BY144+BY145+BY146+BY147+BY148+BY149+BY150+BY151</f>
        <v>60346</v>
      </c>
      <c r="BZ90" s="4"/>
      <c r="CA90" s="30"/>
      <c r="CB90" s="30"/>
      <c r="CC90" s="30"/>
      <c r="CD90" s="7"/>
      <c r="CE90" s="63"/>
      <c r="CF90" s="63"/>
      <c r="CG90" s="63"/>
      <c r="CH90" s="63"/>
      <c r="CI90" s="4"/>
      <c r="CJ90" s="30"/>
      <c r="CK90" s="30"/>
      <c r="CL90" s="30"/>
      <c r="CM90" s="30"/>
      <c r="CN90" s="1"/>
      <c r="CO90" s="24"/>
      <c r="CP90" s="65"/>
      <c r="CQ90" s="63"/>
      <c r="CR90" s="63"/>
      <c r="CS90" s="63"/>
      <c r="CT90" s="4"/>
      <c r="CU90" s="19"/>
      <c r="CV90" s="21"/>
      <c r="CW90" s="21"/>
    </row>
    <row r="91" spans="2:101" ht="13.5" customHeight="1" x14ac:dyDescent="0.15">
      <c r="B91" s="146" t="s">
        <v>172</v>
      </c>
      <c r="C91" s="146"/>
      <c r="D91" s="130" t="s">
        <v>121</v>
      </c>
      <c r="E91" s="48">
        <f t="shared" ref="E91:AV91" si="26">E165+E161</f>
        <v>33828</v>
      </c>
      <c r="F91" s="48">
        <f t="shared" si="26"/>
        <v>33566</v>
      </c>
      <c r="G91" s="48">
        <f t="shared" si="26"/>
        <v>33511</v>
      </c>
      <c r="H91" s="48">
        <f t="shared" si="26"/>
        <v>32974</v>
      </c>
      <c r="I91" s="48">
        <f t="shared" si="26"/>
        <v>32549</v>
      </c>
      <c r="J91" s="48">
        <f t="shared" si="26"/>
        <v>33826</v>
      </c>
      <c r="K91" s="48">
        <f t="shared" si="26"/>
        <v>33436</v>
      </c>
      <c r="L91" s="48">
        <f t="shared" si="26"/>
        <v>33390</v>
      </c>
      <c r="M91" s="48">
        <f t="shared" si="26"/>
        <v>33385</v>
      </c>
      <c r="N91" s="48">
        <f t="shared" si="26"/>
        <v>32977</v>
      </c>
      <c r="O91" s="48">
        <f t="shared" si="26"/>
        <v>33266</v>
      </c>
      <c r="P91" s="48">
        <f t="shared" si="26"/>
        <v>33333</v>
      </c>
      <c r="Q91" s="48">
        <f t="shared" si="26"/>
        <v>33618</v>
      </c>
      <c r="R91" s="48">
        <f t="shared" si="26"/>
        <v>33589</v>
      </c>
      <c r="S91" s="48">
        <f t="shared" si="26"/>
        <v>33946</v>
      </c>
      <c r="T91" s="48">
        <f t="shared" si="26"/>
        <v>34681</v>
      </c>
      <c r="U91" s="48">
        <f t="shared" si="26"/>
        <v>35391</v>
      </c>
      <c r="V91" s="48">
        <f t="shared" si="26"/>
        <v>35906</v>
      </c>
      <c r="W91" s="48">
        <f t="shared" si="26"/>
        <v>36425</v>
      </c>
      <c r="X91" s="48">
        <f t="shared" si="26"/>
        <v>36988</v>
      </c>
      <c r="Y91" s="48">
        <f t="shared" si="26"/>
        <v>37608</v>
      </c>
      <c r="Z91" s="48">
        <f t="shared" si="26"/>
        <v>38260</v>
      </c>
      <c r="AA91" s="48">
        <f t="shared" si="26"/>
        <v>38880</v>
      </c>
      <c r="AB91" s="48">
        <f t="shared" si="26"/>
        <v>39325</v>
      </c>
      <c r="AC91" s="48">
        <f t="shared" si="26"/>
        <v>39721</v>
      </c>
      <c r="AD91" s="48">
        <f t="shared" si="26"/>
        <v>40014</v>
      </c>
      <c r="AE91" s="48">
        <f t="shared" si="26"/>
        <v>40282</v>
      </c>
      <c r="AF91" s="48">
        <f t="shared" si="26"/>
        <v>40518</v>
      </c>
      <c r="AG91" s="48">
        <f t="shared" si="26"/>
        <v>40654</v>
      </c>
      <c r="AH91" s="48">
        <f t="shared" si="26"/>
        <v>40966</v>
      </c>
      <c r="AI91" s="48">
        <f t="shared" si="26"/>
        <v>41137</v>
      </c>
      <c r="AJ91" s="48">
        <f t="shared" si="26"/>
        <v>41476</v>
      </c>
      <c r="AK91" s="48">
        <f t="shared" si="26"/>
        <v>41875</v>
      </c>
      <c r="AL91" s="48">
        <f t="shared" si="26"/>
        <v>42287</v>
      </c>
      <c r="AM91" s="48">
        <f t="shared" si="26"/>
        <v>42912</v>
      </c>
      <c r="AN91" s="48">
        <f t="shared" si="26"/>
        <v>43258</v>
      </c>
      <c r="AO91" s="48">
        <f t="shared" si="26"/>
        <v>43454</v>
      </c>
      <c r="AP91" s="48">
        <f t="shared" si="26"/>
        <v>43635</v>
      </c>
      <c r="AQ91" s="48">
        <f t="shared" si="26"/>
        <v>43752</v>
      </c>
      <c r="AR91" s="48">
        <f t="shared" si="26"/>
        <v>43758</v>
      </c>
      <c r="AS91" s="48">
        <f t="shared" si="26"/>
        <v>43640</v>
      </c>
      <c r="AT91" s="48">
        <f t="shared" si="26"/>
        <v>43454</v>
      </c>
      <c r="AU91" s="48">
        <f t="shared" si="26"/>
        <v>43668</v>
      </c>
      <c r="AV91" s="48">
        <f t="shared" si="26"/>
        <v>43700</v>
      </c>
      <c r="AW91" s="48">
        <f>AW165+AW161</f>
        <v>43802</v>
      </c>
      <c r="AX91" s="172">
        <v>43813</v>
      </c>
      <c r="AY91" s="21">
        <v>43856</v>
      </c>
      <c r="AZ91" s="21">
        <v>43812</v>
      </c>
      <c r="BA91" s="21">
        <v>43649</v>
      </c>
      <c r="BB91" s="21">
        <v>43429</v>
      </c>
      <c r="BC91" s="21">
        <v>43156</v>
      </c>
      <c r="BD91" s="21">
        <v>40722</v>
      </c>
      <c r="BE91" s="21">
        <v>40390</v>
      </c>
      <c r="BF91" s="21">
        <v>40131</v>
      </c>
      <c r="BG91" s="21">
        <v>40201</v>
      </c>
      <c r="BH91" s="21">
        <v>40170</v>
      </c>
      <c r="BI91" s="21">
        <v>40268</v>
      </c>
      <c r="BJ91" s="21">
        <v>40247</v>
      </c>
      <c r="BK91" s="21">
        <v>40116</v>
      </c>
      <c r="BL91" s="21">
        <v>39775</v>
      </c>
      <c r="BM91" s="21">
        <v>39588</v>
      </c>
      <c r="BN91" s="21">
        <v>39304</v>
      </c>
      <c r="BO91" s="21">
        <v>38919</v>
      </c>
      <c r="BP91" s="21">
        <v>38343</v>
      </c>
      <c r="BQ91" s="45" t="s">
        <v>121</v>
      </c>
      <c r="BR91" s="2"/>
      <c r="BS91" s="48">
        <f>BS165+BS161</f>
        <v>101.85</v>
      </c>
      <c r="BT91" s="48">
        <f>BT165+BT161</f>
        <v>101.84</v>
      </c>
      <c r="BU91" s="48">
        <f>BU165+BU161</f>
        <v>12360</v>
      </c>
      <c r="BV91" s="6"/>
      <c r="BW91" s="48">
        <f>BW165+BW161</f>
        <v>32056</v>
      </c>
      <c r="BX91" s="48">
        <f>BX165+BX161</f>
        <v>15960</v>
      </c>
      <c r="BY91" s="48">
        <f>BY165+BY161</f>
        <v>16096</v>
      </c>
      <c r="BZ91" s="4"/>
      <c r="CA91" s="30"/>
      <c r="CB91" s="30"/>
      <c r="CC91" s="30"/>
      <c r="CD91" s="7"/>
      <c r="CE91" s="63"/>
      <c r="CF91" s="63"/>
      <c r="CG91" s="63"/>
      <c r="CH91" s="63"/>
      <c r="CI91" s="4"/>
      <c r="CJ91" s="30"/>
      <c r="CK91" s="30"/>
      <c r="CL91" s="30"/>
      <c r="CM91" s="30"/>
      <c r="CN91" s="1"/>
      <c r="CO91" s="24"/>
      <c r="CP91" s="65"/>
      <c r="CQ91" s="63"/>
      <c r="CR91" s="63"/>
      <c r="CS91" s="63"/>
      <c r="CT91" s="4"/>
      <c r="CU91" s="19"/>
      <c r="CV91" s="21"/>
      <c r="CW91" s="21"/>
    </row>
    <row r="92" spans="2:101" ht="13.5" customHeight="1" x14ac:dyDescent="0.15">
      <c r="B92" s="146" t="s">
        <v>162</v>
      </c>
      <c r="C92" s="146"/>
      <c r="D92" s="149" t="s">
        <v>114</v>
      </c>
      <c r="E92" s="19">
        <f t="shared" ref="E92:AX92" si="27">E129+E134+E135+E136+E137+E138+E139</f>
        <v>138881</v>
      </c>
      <c r="F92" s="19">
        <f t="shared" si="27"/>
        <v>136817</v>
      </c>
      <c r="G92" s="19">
        <f t="shared" si="27"/>
        <v>134194</v>
      </c>
      <c r="H92" s="19">
        <f t="shared" si="27"/>
        <v>129026</v>
      </c>
      <c r="I92" s="19">
        <f t="shared" si="27"/>
        <v>127696</v>
      </c>
      <c r="J92" s="19">
        <f t="shared" si="27"/>
        <v>136210</v>
      </c>
      <c r="K92" s="19">
        <f t="shared" si="27"/>
        <v>134656</v>
      </c>
      <c r="L92" s="19">
        <f t="shared" si="27"/>
        <v>133940</v>
      </c>
      <c r="M92" s="19">
        <f t="shared" si="27"/>
        <v>132988</v>
      </c>
      <c r="N92" s="19">
        <f t="shared" si="27"/>
        <v>130031</v>
      </c>
      <c r="O92" s="19">
        <f t="shared" si="27"/>
        <v>129038</v>
      </c>
      <c r="P92" s="19">
        <f t="shared" si="27"/>
        <v>127879</v>
      </c>
      <c r="Q92" s="19">
        <f t="shared" si="27"/>
        <v>127260</v>
      </c>
      <c r="R92" s="19">
        <f t="shared" si="27"/>
        <v>127462</v>
      </c>
      <c r="S92" s="19">
        <f t="shared" si="27"/>
        <v>128096</v>
      </c>
      <c r="T92" s="19">
        <f t="shared" si="27"/>
        <v>128659</v>
      </c>
      <c r="U92" s="19">
        <f t="shared" si="27"/>
        <v>129042</v>
      </c>
      <c r="V92" s="19">
        <f t="shared" si="27"/>
        <v>130242</v>
      </c>
      <c r="W92" s="19">
        <f t="shared" si="27"/>
        <v>131111</v>
      </c>
      <c r="X92" s="19">
        <f t="shared" si="27"/>
        <v>131698</v>
      </c>
      <c r="Y92" s="19">
        <f t="shared" si="27"/>
        <v>132229</v>
      </c>
      <c r="Z92" s="19">
        <f t="shared" si="27"/>
        <v>132566</v>
      </c>
      <c r="AA92" s="19">
        <f t="shared" si="27"/>
        <v>133261</v>
      </c>
      <c r="AB92" s="19">
        <f t="shared" si="27"/>
        <v>133467</v>
      </c>
      <c r="AC92" s="19">
        <f t="shared" si="27"/>
        <v>134187</v>
      </c>
      <c r="AD92" s="19">
        <f t="shared" si="27"/>
        <v>134727</v>
      </c>
      <c r="AE92" s="19">
        <f t="shared" si="27"/>
        <v>135233</v>
      </c>
      <c r="AF92" s="19">
        <f t="shared" si="27"/>
        <v>135617</v>
      </c>
      <c r="AG92" s="19">
        <f t="shared" si="27"/>
        <v>135943</v>
      </c>
      <c r="AH92" s="19">
        <f t="shared" si="27"/>
        <v>136299</v>
      </c>
      <c r="AI92" s="19">
        <f t="shared" si="27"/>
        <v>136653</v>
      </c>
      <c r="AJ92" s="19">
        <f t="shared" si="27"/>
        <v>137086</v>
      </c>
      <c r="AK92" s="19">
        <f t="shared" si="27"/>
        <v>137697</v>
      </c>
      <c r="AL92" s="19">
        <f t="shared" si="27"/>
        <v>138098</v>
      </c>
      <c r="AM92" s="19">
        <f t="shared" si="27"/>
        <v>138440</v>
      </c>
      <c r="AN92" s="19">
        <f t="shared" si="27"/>
        <v>138896</v>
      </c>
      <c r="AO92" s="19">
        <f t="shared" si="27"/>
        <v>139071</v>
      </c>
      <c r="AP92" s="19">
        <f t="shared" si="27"/>
        <v>139498</v>
      </c>
      <c r="AQ92" s="19">
        <f t="shared" si="27"/>
        <v>140044</v>
      </c>
      <c r="AR92" s="19">
        <f t="shared" si="27"/>
        <v>140372</v>
      </c>
      <c r="AS92" s="19">
        <f t="shared" si="27"/>
        <v>140304</v>
      </c>
      <c r="AT92" s="19">
        <f t="shared" si="27"/>
        <v>140194</v>
      </c>
      <c r="AU92" s="19">
        <f t="shared" si="27"/>
        <v>140026</v>
      </c>
      <c r="AV92" s="19">
        <f t="shared" si="27"/>
        <v>139660</v>
      </c>
      <c r="AW92" s="19">
        <f t="shared" si="27"/>
        <v>139340</v>
      </c>
      <c r="AX92" s="19">
        <f t="shared" si="27"/>
        <v>139007</v>
      </c>
      <c r="AY92" s="21">
        <v>138262</v>
      </c>
      <c r="AZ92" s="21">
        <v>137778</v>
      </c>
      <c r="BA92" s="21">
        <v>136620</v>
      </c>
      <c r="BB92" s="21">
        <v>136204</v>
      </c>
      <c r="BC92" s="21">
        <v>135806</v>
      </c>
      <c r="BD92" s="21">
        <v>135939</v>
      </c>
      <c r="BE92" s="21">
        <v>135448</v>
      </c>
      <c r="BF92" s="21">
        <v>135014</v>
      </c>
      <c r="BG92" s="21">
        <v>134760</v>
      </c>
      <c r="BH92" s="21">
        <v>133270</v>
      </c>
      <c r="BI92" s="21">
        <v>133226</v>
      </c>
      <c r="BJ92" s="21">
        <v>132321</v>
      </c>
      <c r="BK92" s="21">
        <v>130955</v>
      </c>
      <c r="BL92" s="21">
        <v>129444</v>
      </c>
      <c r="BM92" s="21">
        <v>128297</v>
      </c>
      <c r="BN92" s="21">
        <v>126836</v>
      </c>
      <c r="BO92" s="21">
        <v>125444</v>
      </c>
      <c r="BP92" s="21">
        <v>123776</v>
      </c>
      <c r="BQ92" s="45" t="s">
        <v>114</v>
      </c>
      <c r="BR92" s="2"/>
      <c r="BS92" s="19">
        <f>BS129+BS134+BS135+BS136+BS137+BS138+BS139</f>
        <v>795.14</v>
      </c>
      <c r="BT92" s="19">
        <f>BT129+BT134+BT135+BT136+BT137+BT138+BT139</f>
        <v>795.14</v>
      </c>
      <c r="BU92" s="19">
        <f>BU129+BU134+BU135+BU136+BU137+BU138+BU139</f>
        <v>39391</v>
      </c>
      <c r="BV92" s="6"/>
      <c r="BW92" s="19">
        <f>BW129+BW134+BW135+BW136+BW137+BW138+BW139</f>
        <v>131061</v>
      </c>
      <c r="BX92" s="19">
        <f>BX129+BX134+BX135+BX136+BX137+BX138+BX139</f>
        <v>62639</v>
      </c>
      <c r="BY92" s="19">
        <f>BY129+BY134+BY135+BY136+BY137+BY138+BY139</f>
        <v>68422</v>
      </c>
      <c r="BZ92" s="4"/>
      <c r="CA92" s="30"/>
      <c r="CB92" s="30"/>
      <c r="CC92" s="30"/>
      <c r="CD92" s="7"/>
      <c r="CE92" s="63"/>
      <c r="CF92" s="63"/>
      <c r="CG92" s="63"/>
      <c r="CH92" s="63"/>
      <c r="CI92" s="4"/>
      <c r="CJ92" s="30"/>
      <c r="CK92" s="30"/>
      <c r="CL92" s="30"/>
      <c r="CM92" s="30"/>
      <c r="CN92" s="1"/>
      <c r="CO92" s="24"/>
      <c r="CP92" s="65"/>
      <c r="CQ92" s="63"/>
      <c r="CR92" s="63"/>
      <c r="CS92" s="63"/>
      <c r="CT92" s="4"/>
      <c r="CU92" s="19"/>
      <c r="CV92" s="21"/>
      <c r="CW92" s="21"/>
    </row>
    <row r="93" spans="2:101" ht="13.5" customHeight="1" x14ac:dyDescent="0.15">
      <c r="B93" s="150"/>
      <c r="C93" s="150"/>
      <c r="D93" s="130" t="s">
        <v>249</v>
      </c>
      <c r="E93" s="27"/>
      <c r="F93" s="27"/>
      <c r="G93" s="27"/>
      <c r="H93" s="30"/>
      <c r="I93" s="30"/>
      <c r="J93" s="27"/>
      <c r="K93" s="27"/>
      <c r="L93" s="27"/>
      <c r="M93" s="27"/>
      <c r="N93" s="28"/>
      <c r="O93" s="27"/>
      <c r="P93" s="27"/>
      <c r="Q93" s="28"/>
      <c r="R93" s="28"/>
      <c r="S93" s="28"/>
      <c r="T93" s="30"/>
      <c r="U93" s="28"/>
      <c r="V93" s="28"/>
      <c r="W93" s="28"/>
      <c r="X93" s="30"/>
      <c r="Y93" s="30"/>
      <c r="Z93" s="30"/>
      <c r="AA93" s="30"/>
      <c r="AB93" s="28"/>
      <c r="AC93" s="28"/>
      <c r="AD93" s="30"/>
      <c r="AE93" s="28"/>
      <c r="AF93" s="28"/>
      <c r="AG93" s="30"/>
      <c r="AH93" s="28"/>
      <c r="AI93" s="30"/>
      <c r="AJ93" s="30"/>
      <c r="AK93" s="30"/>
      <c r="AL93" s="30"/>
      <c r="AM93" s="30"/>
      <c r="AN93" s="30"/>
      <c r="AO93" s="30"/>
      <c r="AP93" s="30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>
        <v>52528</v>
      </c>
      <c r="BJ93" s="21">
        <v>52640</v>
      </c>
      <c r="BK93" s="21">
        <v>52569</v>
      </c>
      <c r="BL93" s="21">
        <v>52567</v>
      </c>
      <c r="BM93" s="21">
        <v>52431</v>
      </c>
      <c r="BN93" s="21">
        <v>52494</v>
      </c>
      <c r="BO93" s="21">
        <v>52399</v>
      </c>
      <c r="BP93" s="21">
        <v>52418</v>
      </c>
      <c r="BQ93" s="45" t="s">
        <v>250</v>
      </c>
      <c r="BR93" s="2"/>
      <c r="BS93" s="30"/>
      <c r="BT93" s="30"/>
      <c r="BU93" s="30"/>
      <c r="BV93" s="6"/>
      <c r="BW93" s="27"/>
      <c r="BX93" s="27"/>
      <c r="BY93" s="27"/>
      <c r="BZ93" s="4"/>
      <c r="CA93" s="30"/>
      <c r="CB93" s="30"/>
      <c r="CC93" s="30"/>
      <c r="CD93" s="7"/>
      <c r="CE93" s="63"/>
      <c r="CF93" s="63"/>
      <c r="CG93" s="63"/>
      <c r="CH93" s="63"/>
      <c r="CI93" s="4"/>
      <c r="CJ93" s="30"/>
      <c r="CK93" s="30"/>
      <c r="CL93" s="30"/>
      <c r="CM93" s="30"/>
      <c r="CN93" s="1"/>
      <c r="CO93" s="24"/>
      <c r="CP93" s="65"/>
      <c r="CQ93" s="63"/>
      <c r="CR93" s="63"/>
      <c r="CS93" s="63"/>
      <c r="CT93" s="4"/>
      <c r="CU93" s="19"/>
      <c r="CV93" s="21"/>
      <c r="CW93" s="21"/>
    </row>
    <row r="94" spans="2:101" ht="13.5" customHeight="1" x14ac:dyDescent="0.15">
      <c r="B94" s="146" t="s">
        <v>173</v>
      </c>
      <c r="C94" s="146"/>
      <c r="D94" s="130" t="s">
        <v>14</v>
      </c>
      <c r="E94" s="30">
        <v>15874</v>
      </c>
      <c r="F94" s="30">
        <v>15727</v>
      </c>
      <c r="G94" s="30">
        <v>15542</v>
      </c>
      <c r="H94" s="30">
        <v>15282</v>
      </c>
      <c r="I94" s="30">
        <v>14980</v>
      </c>
      <c r="J94" s="30">
        <v>15477</v>
      </c>
      <c r="K94" s="30">
        <v>15584</v>
      </c>
      <c r="L94" s="30">
        <v>15417</v>
      </c>
      <c r="M94" s="30">
        <v>15174</v>
      </c>
      <c r="N94" s="28">
        <v>14762</v>
      </c>
      <c r="O94" s="30">
        <v>14691</v>
      </c>
      <c r="P94" s="30">
        <v>14551</v>
      </c>
      <c r="Q94" s="30">
        <v>14369</v>
      </c>
      <c r="R94" s="28">
        <v>14367</v>
      </c>
      <c r="S94" s="28">
        <v>14350</v>
      </c>
      <c r="T94" s="30">
        <v>14269</v>
      </c>
      <c r="U94" s="28">
        <v>14212</v>
      </c>
      <c r="V94" s="28">
        <v>14237</v>
      </c>
      <c r="W94" s="28">
        <v>14200</v>
      </c>
      <c r="X94" s="30">
        <v>14153</v>
      </c>
      <c r="Y94" s="30">
        <v>14210</v>
      </c>
      <c r="Z94" s="30">
        <v>14213</v>
      </c>
      <c r="AA94" s="30">
        <v>14212</v>
      </c>
      <c r="AB94" s="28">
        <v>14287</v>
      </c>
      <c r="AC94" s="28">
        <v>14386</v>
      </c>
      <c r="AD94" s="30">
        <v>14457</v>
      </c>
      <c r="AE94" s="28">
        <v>14392</v>
      </c>
      <c r="AF94" s="28">
        <v>14390</v>
      </c>
      <c r="AG94" s="30">
        <v>14421</v>
      </c>
      <c r="AH94" s="28">
        <v>14398</v>
      </c>
      <c r="AI94" s="30">
        <v>14353</v>
      </c>
      <c r="AJ94" s="30">
        <v>14237</v>
      </c>
      <c r="AK94" s="30">
        <v>14300</v>
      </c>
      <c r="AL94" s="30">
        <v>14371</v>
      </c>
      <c r="AM94" s="30">
        <v>14308</v>
      </c>
      <c r="AN94" s="30">
        <v>14263</v>
      </c>
      <c r="AO94" s="30">
        <v>14281</v>
      </c>
      <c r="AP94" s="30">
        <v>14211</v>
      </c>
      <c r="AQ94" s="21">
        <v>14180</v>
      </c>
      <c r="AR94" s="21">
        <v>14148</v>
      </c>
      <c r="AS94" s="21">
        <v>14029</v>
      </c>
      <c r="AT94" s="21">
        <v>13918</v>
      </c>
      <c r="AU94" s="21">
        <v>13899</v>
      </c>
      <c r="AV94" s="21">
        <v>13849</v>
      </c>
      <c r="AW94" s="21">
        <v>13843</v>
      </c>
      <c r="AX94" s="21">
        <v>13688</v>
      </c>
      <c r="AY94" s="21">
        <v>13614</v>
      </c>
      <c r="AZ94" s="21">
        <v>13508</v>
      </c>
      <c r="BA94" s="21">
        <v>13424</v>
      </c>
      <c r="BB94" s="21">
        <v>13239</v>
      </c>
      <c r="BC94" s="21">
        <v>13161</v>
      </c>
      <c r="BD94" s="21">
        <v>13071</v>
      </c>
      <c r="BE94" s="21">
        <v>12930</v>
      </c>
      <c r="BF94" s="21">
        <v>12822</v>
      </c>
      <c r="BG94" s="21">
        <v>12736</v>
      </c>
      <c r="BH94" s="21">
        <v>12540</v>
      </c>
      <c r="BI94" s="21">
        <v>12447</v>
      </c>
      <c r="BJ94" s="21">
        <v>12334</v>
      </c>
      <c r="BK94" s="21">
        <v>12107</v>
      </c>
      <c r="BL94" s="21">
        <v>11845</v>
      </c>
      <c r="BM94" s="21">
        <v>11707</v>
      </c>
      <c r="BN94" s="21">
        <v>11490</v>
      </c>
      <c r="BO94" s="21">
        <v>11264</v>
      </c>
      <c r="BP94" s="21">
        <v>11075</v>
      </c>
      <c r="BQ94" s="45" t="s">
        <v>14</v>
      </c>
      <c r="BR94" s="2"/>
      <c r="BS94" s="30">
        <v>153.47</v>
      </c>
      <c r="BT94" s="30">
        <v>153.47</v>
      </c>
      <c r="BU94" s="30">
        <v>3645</v>
      </c>
      <c r="BV94" s="6"/>
      <c r="BW94" s="30">
        <v>15002</v>
      </c>
      <c r="BX94" s="22">
        <v>7202</v>
      </c>
      <c r="BY94" s="44">
        <f t="shared" si="15"/>
        <v>7800</v>
      </c>
      <c r="BZ94" s="4"/>
      <c r="CA94" s="19">
        <f t="shared" ref="CA94:CA109" si="28">CB94+CC94</f>
        <v>14074</v>
      </c>
      <c r="CB94" s="30">
        <v>6873</v>
      </c>
      <c r="CC94" s="30">
        <v>7201</v>
      </c>
      <c r="CD94" s="7"/>
      <c r="CE94" s="65">
        <f t="shared" ref="CE94:CE109" si="29">SUM(CF94:CG94)</f>
        <v>13915</v>
      </c>
      <c r="CF94" s="63">
        <v>6771</v>
      </c>
      <c r="CG94" s="63">
        <v>7144</v>
      </c>
      <c r="CH94" s="63">
        <v>3554</v>
      </c>
      <c r="CI94" s="4"/>
      <c r="CJ94" s="19">
        <f t="shared" ref="CJ94:CJ109" si="30">CK94+CL94</f>
        <v>13899</v>
      </c>
      <c r="CK94" s="30">
        <v>6769</v>
      </c>
      <c r="CL94" s="30">
        <v>7130</v>
      </c>
      <c r="CM94" s="30">
        <v>13915</v>
      </c>
      <c r="CN94" s="1"/>
      <c r="CO94" s="24" t="s">
        <v>14</v>
      </c>
      <c r="CP94" s="65">
        <f t="shared" ref="CP94:CP109" si="31">SUM(CQ94:CR94)</f>
        <v>13545</v>
      </c>
      <c r="CQ94" s="63">
        <v>6577</v>
      </c>
      <c r="CR94" s="63">
        <v>6968</v>
      </c>
      <c r="CS94" s="63">
        <v>3651</v>
      </c>
      <c r="CT94" s="4"/>
      <c r="CU94" s="19">
        <f t="shared" ref="CU94:CU109" si="32">CV94+CW94</f>
        <v>13805</v>
      </c>
      <c r="CV94" s="21">
        <v>6743</v>
      </c>
      <c r="CW94" s="21">
        <v>7062</v>
      </c>
    </row>
    <row r="95" spans="2:101" ht="13.5" customHeight="1" x14ac:dyDescent="0.15">
      <c r="B95" s="146" t="s">
        <v>174</v>
      </c>
      <c r="C95" s="146"/>
      <c r="D95" s="130" t="s">
        <v>15</v>
      </c>
      <c r="E95" s="30">
        <v>5167</v>
      </c>
      <c r="F95" s="30">
        <v>5115</v>
      </c>
      <c r="G95" s="30">
        <v>4960</v>
      </c>
      <c r="H95" s="30">
        <v>4545</v>
      </c>
      <c r="I95" s="30">
        <v>4433</v>
      </c>
      <c r="J95" s="30">
        <v>4682</v>
      </c>
      <c r="K95" s="30">
        <v>4565</v>
      </c>
      <c r="L95" s="30">
        <v>4445</v>
      </c>
      <c r="M95" s="30">
        <v>4347</v>
      </c>
      <c r="N95" s="28">
        <v>4169</v>
      </c>
      <c r="O95" s="30">
        <v>3964</v>
      </c>
      <c r="P95" s="30">
        <v>3852</v>
      </c>
      <c r="Q95" s="30">
        <v>3764</v>
      </c>
      <c r="R95" s="28">
        <v>3677</v>
      </c>
      <c r="S95" s="28">
        <v>3587</v>
      </c>
      <c r="T95" s="30">
        <v>3517</v>
      </c>
      <c r="U95" s="28">
        <v>3441</v>
      </c>
      <c r="V95" s="28">
        <v>3337</v>
      </c>
      <c r="W95" s="28">
        <v>3278</v>
      </c>
      <c r="X95" s="30">
        <v>3235</v>
      </c>
      <c r="Y95" s="30">
        <v>3144</v>
      </c>
      <c r="Z95" s="30">
        <v>2601</v>
      </c>
      <c r="AA95" s="30">
        <v>2520</v>
      </c>
      <c r="AB95" s="28">
        <v>2452</v>
      </c>
      <c r="AC95" s="28">
        <v>2432</v>
      </c>
      <c r="AD95" s="30">
        <v>2422</v>
      </c>
      <c r="AE95" s="28">
        <v>2414</v>
      </c>
      <c r="AF95" s="28">
        <v>2393</v>
      </c>
      <c r="AG95" s="30">
        <v>2344</v>
      </c>
      <c r="AH95" s="28">
        <v>2287</v>
      </c>
      <c r="AI95" s="30">
        <v>2273</v>
      </c>
      <c r="AJ95" s="30">
        <v>2308</v>
      </c>
      <c r="AK95" s="30">
        <v>2306</v>
      </c>
      <c r="AL95" s="30">
        <v>2311</v>
      </c>
      <c r="AM95" s="30">
        <v>2250</v>
      </c>
      <c r="AN95" s="30">
        <v>2222</v>
      </c>
      <c r="AO95" s="30">
        <v>2218</v>
      </c>
      <c r="AP95" s="30">
        <v>2183</v>
      </c>
      <c r="AQ95" s="21">
        <v>2139</v>
      </c>
      <c r="AR95" s="21">
        <v>2106</v>
      </c>
      <c r="AS95" s="21">
        <v>2070</v>
      </c>
      <c r="AT95" s="21">
        <v>2013</v>
      </c>
      <c r="AU95" s="21">
        <v>2007</v>
      </c>
      <c r="AV95" s="21">
        <v>1948</v>
      </c>
      <c r="AW95" s="21">
        <v>1907</v>
      </c>
      <c r="AX95" s="21">
        <v>1932</v>
      </c>
      <c r="AY95" s="21">
        <v>1903</v>
      </c>
      <c r="AZ95" s="21">
        <v>1870</v>
      </c>
      <c r="BA95" s="21">
        <v>1833</v>
      </c>
      <c r="BB95" s="21">
        <v>1761</v>
      </c>
      <c r="BC95" s="21">
        <v>1730</v>
      </c>
      <c r="BD95" s="21">
        <v>1681</v>
      </c>
      <c r="BE95" s="21">
        <v>1655</v>
      </c>
      <c r="BF95" s="21">
        <v>1601</v>
      </c>
      <c r="BG95" s="21">
        <v>1561</v>
      </c>
      <c r="BH95" s="21">
        <v>1504</v>
      </c>
      <c r="BI95" s="21">
        <v>1502</v>
      </c>
      <c r="BJ95" s="21">
        <v>1427</v>
      </c>
      <c r="BK95" s="21">
        <v>1391</v>
      </c>
      <c r="BL95" s="21">
        <v>1376</v>
      </c>
      <c r="BM95" s="21">
        <v>1321</v>
      </c>
      <c r="BN95" s="21">
        <v>1285</v>
      </c>
      <c r="BO95" s="21">
        <v>1258</v>
      </c>
      <c r="BP95" s="21">
        <v>1225</v>
      </c>
      <c r="BQ95" s="45" t="s">
        <v>15</v>
      </c>
      <c r="BR95" s="2"/>
      <c r="BS95" s="30">
        <v>263</v>
      </c>
      <c r="BT95" s="30">
        <v>263</v>
      </c>
      <c r="BU95" s="30">
        <v>770</v>
      </c>
      <c r="BV95" s="6"/>
      <c r="BW95" s="30">
        <v>4476</v>
      </c>
      <c r="BX95" s="22">
        <v>2212</v>
      </c>
      <c r="BY95" s="44">
        <f t="shared" si="15"/>
        <v>2264</v>
      </c>
      <c r="BZ95" s="4"/>
      <c r="CA95" s="19">
        <f t="shared" si="28"/>
        <v>2208</v>
      </c>
      <c r="CB95" s="30">
        <v>1092</v>
      </c>
      <c r="CC95" s="30">
        <v>1116</v>
      </c>
      <c r="CD95" s="7"/>
      <c r="CE95" s="65">
        <f t="shared" si="29"/>
        <v>2174</v>
      </c>
      <c r="CF95" s="63">
        <v>1067</v>
      </c>
      <c r="CG95" s="63">
        <v>1107</v>
      </c>
      <c r="CH95" s="63">
        <v>683</v>
      </c>
      <c r="CI95" s="4"/>
      <c r="CJ95" s="19">
        <f t="shared" si="30"/>
        <v>2172</v>
      </c>
      <c r="CK95" s="30">
        <v>1067</v>
      </c>
      <c r="CL95" s="30">
        <v>1105</v>
      </c>
      <c r="CM95" s="30">
        <v>2174</v>
      </c>
      <c r="CN95" s="1"/>
      <c r="CO95" s="24" t="s">
        <v>15</v>
      </c>
      <c r="CP95" s="65">
        <f t="shared" si="31"/>
        <v>2034</v>
      </c>
      <c r="CQ95" s="63">
        <v>990</v>
      </c>
      <c r="CR95" s="63">
        <v>1044</v>
      </c>
      <c r="CS95" s="63">
        <v>656</v>
      </c>
      <c r="CT95" s="4"/>
      <c r="CU95" s="19">
        <f t="shared" si="32"/>
        <v>2073</v>
      </c>
      <c r="CV95" s="21">
        <v>1008</v>
      </c>
      <c r="CW95" s="21">
        <v>1065</v>
      </c>
    </row>
    <row r="96" spans="2:101" ht="13.5" customHeight="1" x14ac:dyDescent="0.15">
      <c r="B96" s="146" t="s">
        <v>175</v>
      </c>
      <c r="C96" s="146"/>
      <c r="D96" s="130" t="s">
        <v>16</v>
      </c>
      <c r="E96" s="30">
        <v>15288</v>
      </c>
      <c r="F96" s="30">
        <v>14882</v>
      </c>
      <c r="G96" s="30">
        <v>15028</v>
      </c>
      <c r="H96" s="30">
        <v>15144</v>
      </c>
      <c r="I96" s="30">
        <v>15239</v>
      </c>
      <c r="J96" s="30">
        <v>16244</v>
      </c>
      <c r="K96" s="30">
        <v>16238</v>
      </c>
      <c r="L96" s="30">
        <v>16256</v>
      </c>
      <c r="M96" s="30">
        <v>16170</v>
      </c>
      <c r="N96" s="28">
        <v>16044</v>
      </c>
      <c r="O96" s="30">
        <v>16291</v>
      </c>
      <c r="P96" s="30">
        <v>16477</v>
      </c>
      <c r="Q96" s="30">
        <v>16765</v>
      </c>
      <c r="R96" s="28">
        <v>17092</v>
      </c>
      <c r="S96" s="28">
        <v>17459</v>
      </c>
      <c r="T96" s="30">
        <v>17790</v>
      </c>
      <c r="U96" s="28">
        <v>18234</v>
      </c>
      <c r="V96" s="28">
        <v>18759</v>
      </c>
      <c r="W96" s="28">
        <v>19061</v>
      </c>
      <c r="X96" s="30">
        <v>19316</v>
      </c>
      <c r="Y96" s="30">
        <v>19464</v>
      </c>
      <c r="Z96" s="30">
        <v>19853</v>
      </c>
      <c r="AA96" s="30">
        <v>20141</v>
      </c>
      <c r="AB96" s="28">
        <v>20281</v>
      </c>
      <c r="AC96" s="28">
        <v>20431</v>
      </c>
      <c r="AD96" s="30">
        <v>20447</v>
      </c>
      <c r="AE96" s="28">
        <v>20536</v>
      </c>
      <c r="AF96" s="28">
        <v>20756</v>
      </c>
      <c r="AG96" s="30">
        <v>20864</v>
      </c>
      <c r="AH96" s="28">
        <v>20985</v>
      </c>
      <c r="AI96" s="30">
        <v>21083</v>
      </c>
      <c r="AJ96" s="30">
        <v>21298</v>
      </c>
      <c r="AK96" s="30">
        <v>21513</v>
      </c>
      <c r="AL96" s="30">
        <v>21816</v>
      </c>
      <c r="AM96" s="30">
        <v>22042</v>
      </c>
      <c r="AN96" s="30">
        <v>22067</v>
      </c>
      <c r="AO96" s="30">
        <v>22316</v>
      </c>
      <c r="AP96" s="30">
        <v>22453</v>
      </c>
      <c r="AQ96" s="21">
        <v>22623</v>
      </c>
      <c r="AR96" s="21">
        <v>22707</v>
      </c>
      <c r="AS96" s="21">
        <v>22929</v>
      </c>
      <c r="AT96" s="21">
        <v>23099</v>
      </c>
      <c r="AU96" s="21">
        <v>23155</v>
      </c>
      <c r="AV96" s="21">
        <v>23256</v>
      </c>
      <c r="AW96" s="21">
        <v>23327</v>
      </c>
      <c r="AX96" s="21">
        <v>23351</v>
      </c>
      <c r="AY96" s="21">
        <v>23496</v>
      </c>
      <c r="AZ96" s="21">
        <v>23633</v>
      </c>
      <c r="BA96" s="21">
        <v>23533</v>
      </c>
      <c r="BB96" s="21">
        <v>23488</v>
      </c>
      <c r="BC96" s="21">
        <v>23423</v>
      </c>
      <c r="BD96" s="21">
        <v>23631</v>
      </c>
      <c r="BE96" s="21">
        <v>23655</v>
      </c>
      <c r="BF96" s="21">
        <v>23693</v>
      </c>
      <c r="BG96" s="21">
        <v>23768</v>
      </c>
      <c r="BH96" s="21">
        <v>23613</v>
      </c>
      <c r="BI96" s="21">
        <v>23624</v>
      </c>
      <c r="BJ96" s="21">
        <v>23669</v>
      </c>
      <c r="BK96" s="21">
        <v>23642</v>
      </c>
      <c r="BL96" s="21">
        <v>23710</v>
      </c>
      <c r="BM96" s="21">
        <v>23567</v>
      </c>
      <c r="BN96" s="21">
        <v>23660</v>
      </c>
      <c r="BO96" s="21">
        <v>23578</v>
      </c>
      <c r="BP96" s="21">
        <v>23531</v>
      </c>
      <c r="BQ96" s="45" t="s">
        <v>16</v>
      </c>
      <c r="BR96" s="2"/>
      <c r="BS96" s="30">
        <v>25.03</v>
      </c>
      <c r="BT96" s="30">
        <v>25.03</v>
      </c>
      <c r="BU96" s="30">
        <v>6696</v>
      </c>
      <c r="BV96" s="6"/>
      <c r="BW96" s="30">
        <v>15565</v>
      </c>
      <c r="BX96" s="22">
        <v>7534</v>
      </c>
      <c r="BY96" s="44">
        <f t="shared" si="15"/>
        <v>8031</v>
      </c>
      <c r="BZ96" s="4"/>
      <c r="CA96" s="19">
        <f t="shared" si="28"/>
        <v>20901</v>
      </c>
      <c r="CB96" s="30">
        <v>10217</v>
      </c>
      <c r="CC96" s="30">
        <v>10684</v>
      </c>
      <c r="CD96" s="7"/>
      <c r="CE96" s="65">
        <f t="shared" si="29"/>
        <v>21995</v>
      </c>
      <c r="CF96" s="63">
        <v>10788</v>
      </c>
      <c r="CG96" s="63">
        <v>11207</v>
      </c>
      <c r="CH96" s="63">
        <v>6828</v>
      </c>
      <c r="CI96" s="4"/>
      <c r="CJ96" s="19">
        <f t="shared" si="30"/>
        <v>21964</v>
      </c>
      <c r="CK96" s="30">
        <v>10775</v>
      </c>
      <c r="CL96" s="30">
        <v>11189</v>
      </c>
      <c r="CM96" s="30">
        <v>21995</v>
      </c>
      <c r="CN96" s="1"/>
      <c r="CO96" s="24" t="s">
        <v>16</v>
      </c>
      <c r="CP96" s="65">
        <f t="shared" si="31"/>
        <v>22767</v>
      </c>
      <c r="CQ96" s="63">
        <v>11126</v>
      </c>
      <c r="CR96" s="63">
        <v>11641</v>
      </c>
      <c r="CS96" s="63">
        <v>7555</v>
      </c>
      <c r="CT96" s="4"/>
      <c r="CU96" s="19">
        <f t="shared" si="32"/>
        <v>22683</v>
      </c>
      <c r="CV96" s="21">
        <v>11140</v>
      </c>
      <c r="CW96" s="21">
        <v>11543</v>
      </c>
    </row>
    <row r="97" spans="2:101" ht="13.5" customHeight="1" x14ac:dyDescent="0.15">
      <c r="B97" s="146" t="s">
        <v>176</v>
      </c>
      <c r="C97" s="146"/>
      <c r="D97" s="130" t="s">
        <v>17</v>
      </c>
      <c r="E97" s="30">
        <v>15011</v>
      </c>
      <c r="F97" s="30">
        <v>14733</v>
      </c>
      <c r="G97" s="30">
        <v>14528</v>
      </c>
      <c r="H97" s="30">
        <v>14321</v>
      </c>
      <c r="I97" s="30">
        <v>14109</v>
      </c>
      <c r="J97" s="30">
        <v>14716</v>
      </c>
      <c r="K97" s="30">
        <v>14503</v>
      </c>
      <c r="L97" s="30">
        <v>14445</v>
      </c>
      <c r="M97" s="30">
        <v>14165</v>
      </c>
      <c r="N97" s="28">
        <v>13935</v>
      </c>
      <c r="O97" s="30">
        <v>13827</v>
      </c>
      <c r="P97" s="30">
        <v>13721</v>
      </c>
      <c r="Q97" s="30">
        <v>13594</v>
      </c>
      <c r="R97" s="28">
        <v>13527</v>
      </c>
      <c r="S97" s="28">
        <v>13401</v>
      </c>
      <c r="T97" s="30">
        <v>13644</v>
      </c>
      <c r="U97" s="28">
        <v>13626</v>
      </c>
      <c r="V97" s="28">
        <v>13660</v>
      </c>
      <c r="W97" s="28">
        <v>13615</v>
      </c>
      <c r="X97" s="30">
        <v>13634</v>
      </c>
      <c r="Y97" s="30">
        <v>13525</v>
      </c>
      <c r="Z97" s="30">
        <v>13598</v>
      </c>
      <c r="AA97" s="30">
        <v>13576</v>
      </c>
      <c r="AB97" s="28">
        <v>13637</v>
      </c>
      <c r="AC97" s="28">
        <v>13709</v>
      </c>
      <c r="AD97" s="30">
        <v>13856</v>
      </c>
      <c r="AE97" s="28">
        <v>13854</v>
      </c>
      <c r="AF97" s="28">
        <v>13791</v>
      </c>
      <c r="AG97" s="30">
        <v>13806</v>
      </c>
      <c r="AH97" s="28">
        <v>13757</v>
      </c>
      <c r="AI97" s="30">
        <v>13687</v>
      </c>
      <c r="AJ97" s="30">
        <v>13618</v>
      </c>
      <c r="AK97" s="30">
        <v>13552</v>
      </c>
      <c r="AL97" s="30">
        <v>13550</v>
      </c>
      <c r="AM97" s="30">
        <v>13618</v>
      </c>
      <c r="AN97" s="30">
        <v>13645</v>
      </c>
      <c r="AO97" s="30">
        <v>13631</v>
      </c>
      <c r="AP97" s="30">
        <v>13569</v>
      </c>
      <c r="AQ97" s="21">
        <v>13517</v>
      </c>
      <c r="AR97" s="21">
        <v>13393</v>
      </c>
      <c r="AS97" s="21">
        <v>13342</v>
      </c>
      <c r="AT97" s="21">
        <v>13294</v>
      </c>
      <c r="AU97" s="21">
        <v>13207</v>
      </c>
      <c r="AV97" s="21">
        <v>13178</v>
      </c>
      <c r="AW97" s="21">
        <v>13024</v>
      </c>
      <c r="AX97" s="21">
        <v>12885</v>
      </c>
      <c r="AY97" s="21">
        <v>12787</v>
      </c>
      <c r="AZ97" s="21">
        <v>12617</v>
      </c>
      <c r="BA97" s="21">
        <v>12448</v>
      </c>
      <c r="BB97" s="21">
        <v>12338</v>
      </c>
      <c r="BC97" s="21">
        <v>12145</v>
      </c>
      <c r="BD97" s="21">
        <v>12022</v>
      </c>
      <c r="BE97" s="21">
        <v>11872</v>
      </c>
      <c r="BF97" s="21">
        <v>11670</v>
      </c>
      <c r="BG97" s="21">
        <v>11637</v>
      </c>
      <c r="BH97" s="21">
        <v>11475</v>
      </c>
      <c r="BI97" s="21">
        <v>11412</v>
      </c>
      <c r="BJ97" s="21">
        <v>11262</v>
      </c>
      <c r="BK97" s="21">
        <v>11086</v>
      </c>
      <c r="BL97" s="21">
        <v>10800</v>
      </c>
      <c r="BM97" s="21">
        <v>10606</v>
      </c>
      <c r="BN97" s="21">
        <v>10404</v>
      </c>
      <c r="BO97" s="21">
        <v>10241</v>
      </c>
      <c r="BP97" s="21">
        <v>10061</v>
      </c>
      <c r="BQ97" s="45" t="s">
        <v>17</v>
      </c>
      <c r="BR97" s="2"/>
      <c r="BS97" s="30">
        <v>78.39</v>
      </c>
      <c r="BT97" s="30">
        <v>78.39</v>
      </c>
      <c r="BU97" s="30">
        <v>3439</v>
      </c>
      <c r="BV97" s="6"/>
      <c r="BW97" s="30">
        <v>14048</v>
      </c>
      <c r="BX97" s="22">
        <v>6890</v>
      </c>
      <c r="BY97" s="44">
        <f t="shared" si="15"/>
        <v>7158</v>
      </c>
      <c r="BZ97" s="4"/>
      <c r="CA97" s="19">
        <f t="shared" si="28"/>
        <v>13632</v>
      </c>
      <c r="CB97" s="30">
        <v>6762</v>
      </c>
      <c r="CC97" s="30">
        <v>6870</v>
      </c>
      <c r="CD97" s="7"/>
      <c r="CE97" s="65">
        <f t="shared" si="29"/>
        <v>13539</v>
      </c>
      <c r="CF97" s="63">
        <v>6681</v>
      </c>
      <c r="CG97" s="63">
        <v>6858</v>
      </c>
      <c r="CH97" s="63">
        <v>3506</v>
      </c>
      <c r="CI97" s="4"/>
      <c r="CJ97" s="19">
        <f t="shared" si="30"/>
        <v>13514</v>
      </c>
      <c r="CK97" s="30">
        <v>6661</v>
      </c>
      <c r="CL97" s="30">
        <v>6853</v>
      </c>
      <c r="CM97" s="30">
        <v>13539</v>
      </c>
      <c r="CN97" s="1"/>
      <c r="CO97" s="24" t="s">
        <v>17</v>
      </c>
      <c r="CP97" s="65">
        <f t="shared" si="31"/>
        <v>13166</v>
      </c>
      <c r="CQ97" s="63">
        <v>6511</v>
      </c>
      <c r="CR97" s="63">
        <v>6655</v>
      </c>
      <c r="CS97" s="63">
        <v>3490</v>
      </c>
      <c r="CT97" s="4"/>
      <c r="CU97" s="19">
        <f t="shared" si="32"/>
        <v>13329</v>
      </c>
      <c r="CV97" s="21">
        <v>6579</v>
      </c>
      <c r="CW97" s="21">
        <v>6750</v>
      </c>
    </row>
    <row r="98" spans="2:101" ht="13.5" customHeight="1" x14ac:dyDescent="0.15">
      <c r="B98" s="146" t="s">
        <v>177</v>
      </c>
      <c r="C98" s="146"/>
      <c r="D98" s="130" t="s">
        <v>18</v>
      </c>
      <c r="E98" s="30">
        <v>23531</v>
      </c>
      <c r="F98" s="30">
        <v>23351</v>
      </c>
      <c r="G98" s="30">
        <v>23096</v>
      </c>
      <c r="H98" s="30">
        <v>23472</v>
      </c>
      <c r="I98" s="30">
        <v>23580</v>
      </c>
      <c r="J98" s="30">
        <v>24503</v>
      </c>
      <c r="K98" s="30">
        <v>24704</v>
      </c>
      <c r="L98" s="30">
        <v>24825</v>
      </c>
      <c r="M98" s="30">
        <v>26076</v>
      </c>
      <c r="N98" s="28">
        <v>26605</v>
      </c>
      <c r="O98" s="30">
        <v>27079</v>
      </c>
      <c r="P98" s="30">
        <v>27640</v>
      </c>
      <c r="Q98" s="30">
        <v>28188</v>
      </c>
      <c r="R98" s="28">
        <v>28686</v>
      </c>
      <c r="S98" s="28">
        <v>29216</v>
      </c>
      <c r="T98" s="30">
        <v>29747</v>
      </c>
      <c r="U98" s="28">
        <v>30162</v>
      </c>
      <c r="V98" s="28">
        <v>30453</v>
      </c>
      <c r="W98" s="28">
        <v>31249</v>
      </c>
      <c r="X98" s="30">
        <v>31785</v>
      </c>
      <c r="Y98" s="30">
        <v>32489</v>
      </c>
      <c r="Z98" s="30">
        <v>33365</v>
      </c>
      <c r="AA98" s="30">
        <v>34235</v>
      </c>
      <c r="AB98" s="28">
        <v>34661</v>
      </c>
      <c r="AC98" s="28">
        <v>35126</v>
      </c>
      <c r="AD98" s="30">
        <v>35393</v>
      </c>
      <c r="AE98" s="28">
        <v>35763</v>
      </c>
      <c r="AF98" s="28">
        <v>36095</v>
      </c>
      <c r="AG98" s="30">
        <v>36532</v>
      </c>
      <c r="AH98" s="28">
        <v>37006</v>
      </c>
      <c r="AI98" s="30">
        <v>37279</v>
      </c>
      <c r="AJ98" s="30">
        <v>37575</v>
      </c>
      <c r="AK98" s="30">
        <v>37986</v>
      </c>
      <c r="AL98" s="30">
        <v>38278</v>
      </c>
      <c r="AM98" s="30">
        <v>38372</v>
      </c>
      <c r="AN98" s="30">
        <v>38629</v>
      </c>
      <c r="AO98" s="30">
        <v>38657</v>
      </c>
      <c r="AP98" s="30">
        <v>38679</v>
      </c>
      <c r="AQ98" s="21">
        <v>38928</v>
      </c>
      <c r="AR98" s="21">
        <v>39187</v>
      </c>
      <c r="AS98" s="21">
        <v>39313</v>
      </c>
      <c r="AT98" s="21">
        <v>39450</v>
      </c>
      <c r="AU98" s="21">
        <v>39484</v>
      </c>
      <c r="AV98" s="21">
        <v>39511</v>
      </c>
      <c r="AW98" s="21">
        <v>39500</v>
      </c>
      <c r="AX98" s="21">
        <v>39467</v>
      </c>
      <c r="AY98" s="21">
        <v>39398</v>
      </c>
      <c r="AZ98" s="21">
        <v>39143</v>
      </c>
      <c r="BA98" s="21">
        <v>38904</v>
      </c>
      <c r="BB98" s="21">
        <v>38739</v>
      </c>
      <c r="BC98" s="21">
        <v>38437</v>
      </c>
      <c r="BD98" s="21">
        <v>38530</v>
      </c>
      <c r="BE98" s="21">
        <v>38560</v>
      </c>
      <c r="BF98" s="21">
        <v>38439</v>
      </c>
      <c r="BG98" s="21">
        <v>38440</v>
      </c>
      <c r="BH98" s="21">
        <v>38254</v>
      </c>
      <c r="BI98" s="21">
        <v>38299</v>
      </c>
      <c r="BJ98" s="21">
        <v>38012</v>
      </c>
      <c r="BK98" s="21">
        <v>37956</v>
      </c>
      <c r="BL98" s="21">
        <v>37597</v>
      </c>
      <c r="BM98" s="21">
        <v>37598</v>
      </c>
      <c r="BN98" s="21">
        <v>37267</v>
      </c>
      <c r="BO98" s="21">
        <v>36972</v>
      </c>
      <c r="BP98" s="21">
        <v>36800</v>
      </c>
      <c r="BQ98" s="45" t="s">
        <v>18</v>
      </c>
      <c r="BR98" s="2"/>
      <c r="BS98" s="30">
        <v>53.98</v>
      </c>
      <c r="BT98" s="30">
        <v>53.98</v>
      </c>
      <c r="BU98" s="30">
        <v>12205</v>
      </c>
      <c r="BV98" s="6"/>
      <c r="BW98" s="30">
        <v>24567</v>
      </c>
      <c r="BX98" s="22">
        <v>12182</v>
      </c>
      <c r="BY98" s="44">
        <f t="shared" si="15"/>
        <v>12385</v>
      </c>
      <c r="BZ98" s="4"/>
      <c r="CA98" s="19">
        <f t="shared" si="28"/>
        <v>37315</v>
      </c>
      <c r="CB98" s="30">
        <v>18828</v>
      </c>
      <c r="CC98" s="30">
        <v>18487</v>
      </c>
      <c r="CD98" s="7"/>
      <c r="CE98" s="65">
        <f t="shared" si="29"/>
        <v>38749</v>
      </c>
      <c r="CF98" s="63">
        <v>19530</v>
      </c>
      <c r="CG98" s="63">
        <v>19219</v>
      </c>
      <c r="CH98" s="63">
        <v>12196</v>
      </c>
      <c r="CI98" s="4"/>
      <c r="CJ98" s="19">
        <f t="shared" si="30"/>
        <v>38676</v>
      </c>
      <c r="CK98" s="30">
        <v>19495</v>
      </c>
      <c r="CL98" s="30">
        <v>19181</v>
      </c>
      <c r="CM98" s="30">
        <v>38749</v>
      </c>
      <c r="CN98" s="1"/>
      <c r="CO98" s="24" t="s">
        <v>18</v>
      </c>
      <c r="CP98" s="65">
        <f t="shared" si="31"/>
        <v>39485</v>
      </c>
      <c r="CQ98" s="63">
        <v>19843</v>
      </c>
      <c r="CR98" s="63">
        <v>19642</v>
      </c>
      <c r="CS98" s="63">
        <v>13249</v>
      </c>
      <c r="CT98" s="4"/>
      <c r="CU98" s="19">
        <f t="shared" si="32"/>
        <v>39278</v>
      </c>
      <c r="CV98" s="21">
        <v>19706</v>
      </c>
      <c r="CW98" s="21">
        <v>19572</v>
      </c>
    </row>
    <row r="99" spans="2:101" ht="13.5" customHeight="1" x14ac:dyDescent="0.15">
      <c r="B99" s="146" t="s">
        <v>178</v>
      </c>
      <c r="C99" s="146"/>
      <c r="D99" s="130" t="s">
        <v>19</v>
      </c>
      <c r="E99" s="30">
        <v>12990</v>
      </c>
      <c r="F99" s="30">
        <v>12744</v>
      </c>
      <c r="G99" s="30">
        <v>12646</v>
      </c>
      <c r="H99" s="30">
        <v>11764</v>
      </c>
      <c r="I99" s="30">
        <v>12523</v>
      </c>
      <c r="J99" s="30">
        <v>12476</v>
      </c>
      <c r="K99" s="30">
        <v>12256</v>
      </c>
      <c r="L99" s="30">
        <v>11994</v>
      </c>
      <c r="M99" s="30">
        <v>11129</v>
      </c>
      <c r="N99" s="28">
        <v>10943</v>
      </c>
      <c r="O99" s="30">
        <v>10755</v>
      </c>
      <c r="P99" s="30">
        <v>10756</v>
      </c>
      <c r="Q99" s="30">
        <v>10709</v>
      </c>
      <c r="R99" s="28">
        <v>10870</v>
      </c>
      <c r="S99" s="28">
        <v>10892</v>
      </c>
      <c r="T99" s="30">
        <v>10841</v>
      </c>
      <c r="U99" s="28">
        <v>10843</v>
      </c>
      <c r="V99" s="28">
        <v>10866</v>
      </c>
      <c r="W99" s="28">
        <v>10815</v>
      </c>
      <c r="X99" s="30">
        <v>10845</v>
      </c>
      <c r="Y99" s="30">
        <v>10922</v>
      </c>
      <c r="Z99" s="30">
        <v>11015</v>
      </c>
      <c r="AA99" s="30">
        <v>11059</v>
      </c>
      <c r="AB99" s="28">
        <v>11092</v>
      </c>
      <c r="AC99" s="28">
        <v>11165</v>
      </c>
      <c r="AD99" s="30">
        <v>11217</v>
      </c>
      <c r="AE99" s="28">
        <v>11250</v>
      </c>
      <c r="AF99" s="28">
        <v>11200</v>
      </c>
      <c r="AG99" s="30">
        <v>11136</v>
      </c>
      <c r="AH99" s="28">
        <v>11070</v>
      </c>
      <c r="AI99" s="30">
        <v>11073</v>
      </c>
      <c r="AJ99" s="30">
        <v>11101</v>
      </c>
      <c r="AK99" s="30">
        <v>11124</v>
      </c>
      <c r="AL99" s="30">
        <v>11123</v>
      </c>
      <c r="AM99" s="30">
        <v>11084</v>
      </c>
      <c r="AN99" s="30">
        <v>11148</v>
      </c>
      <c r="AO99" s="30">
        <v>11179</v>
      </c>
      <c r="AP99" s="30">
        <v>11254</v>
      </c>
      <c r="AQ99" s="21">
        <v>11269</v>
      </c>
      <c r="AR99" s="21">
        <v>11300</v>
      </c>
      <c r="AS99" s="21">
        <v>11215</v>
      </c>
      <c r="AT99" s="21">
        <v>11161</v>
      </c>
      <c r="AU99" s="21">
        <v>11032</v>
      </c>
      <c r="AV99" s="21">
        <v>10928</v>
      </c>
      <c r="AW99" s="21">
        <v>10887</v>
      </c>
      <c r="AX99" s="21">
        <v>10783</v>
      </c>
      <c r="AY99" s="21">
        <v>10586</v>
      </c>
      <c r="AZ99" s="21">
        <v>10465</v>
      </c>
      <c r="BA99" s="21">
        <v>10346</v>
      </c>
      <c r="BB99" s="21">
        <v>10184</v>
      </c>
      <c r="BC99" s="21">
        <v>10073</v>
      </c>
      <c r="BD99" s="21">
        <v>9895</v>
      </c>
      <c r="BE99" s="21">
        <v>9715</v>
      </c>
      <c r="BF99" s="21">
        <v>9565</v>
      </c>
      <c r="BG99" s="21">
        <v>9442</v>
      </c>
      <c r="BH99" s="21">
        <v>9213</v>
      </c>
      <c r="BI99" s="21">
        <v>9086</v>
      </c>
      <c r="BJ99" s="21">
        <v>8912</v>
      </c>
      <c r="BK99" s="21">
        <v>8805</v>
      </c>
      <c r="BL99" s="21">
        <v>8685</v>
      </c>
      <c r="BM99" s="21">
        <v>8593</v>
      </c>
      <c r="BN99" s="21">
        <v>8430</v>
      </c>
      <c r="BO99" s="21">
        <v>8286</v>
      </c>
      <c r="BP99" s="21">
        <v>8116</v>
      </c>
      <c r="BQ99" s="45" t="s">
        <v>19</v>
      </c>
      <c r="BR99" s="2"/>
      <c r="BS99" s="30">
        <v>270.8</v>
      </c>
      <c r="BT99" s="30">
        <v>270.8</v>
      </c>
      <c r="BU99" s="30">
        <v>2863</v>
      </c>
      <c r="BV99" s="6"/>
      <c r="BW99" s="30">
        <v>12033</v>
      </c>
      <c r="BX99" s="22">
        <v>5865</v>
      </c>
      <c r="BY99" s="44">
        <f t="shared" si="15"/>
        <v>6168</v>
      </c>
      <c r="BZ99" s="4"/>
      <c r="CA99" s="19">
        <f t="shared" si="28"/>
        <v>10797</v>
      </c>
      <c r="CB99" s="30">
        <v>5301</v>
      </c>
      <c r="CC99" s="30">
        <v>5496</v>
      </c>
      <c r="CD99" s="7"/>
      <c r="CE99" s="65">
        <f t="shared" si="29"/>
        <v>10829</v>
      </c>
      <c r="CF99" s="63">
        <v>5339</v>
      </c>
      <c r="CG99" s="63">
        <v>5490</v>
      </c>
      <c r="CH99" s="63">
        <v>2697</v>
      </c>
      <c r="CI99" s="4"/>
      <c r="CJ99" s="19">
        <f t="shared" si="30"/>
        <v>10818</v>
      </c>
      <c r="CK99" s="30">
        <v>5335</v>
      </c>
      <c r="CL99" s="30">
        <v>5483</v>
      </c>
      <c r="CM99" s="30">
        <v>10829</v>
      </c>
      <c r="CN99" s="1"/>
      <c r="CO99" s="24" t="s">
        <v>19</v>
      </c>
      <c r="CP99" s="65">
        <f t="shared" si="31"/>
        <v>10872</v>
      </c>
      <c r="CQ99" s="63">
        <v>5304</v>
      </c>
      <c r="CR99" s="63">
        <v>5568</v>
      </c>
      <c r="CS99" s="63">
        <v>2807</v>
      </c>
      <c r="CT99" s="4"/>
      <c r="CU99" s="19">
        <f t="shared" si="32"/>
        <v>10985</v>
      </c>
      <c r="CV99" s="21">
        <v>5403</v>
      </c>
      <c r="CW99" s="21">
        <v>5582</v>
      </c>
    </row>
    <row r="100" spans="2:101" ht="13.5" customHeight="1" x14ac:dyDescent="0.15">
      <c r="B100" s="146" t="s">
        <v>179</v>
      </c>
      <c r="C100" s="146"/>
      <c r="D100" s="130" t="s">
        <v>20</v>
      </c>
      <c r="E100" s="30">
        <v>26721</v>
      </c>
      <c r="F100" s="30">
        <v>26515</v>
      </c>
      <c r="G100" s="30">
        <v>25910</v>
      </c>
      <c r="H100" s="30">
        <v>25185</v>
      </c>
      <c r="I100" s="30">
        <v>25386</v>
      </c>
      <c r="J100" s="30">
        <v>24675</v>
      </c>
      <c r="K100" s="30">
        <v>24100</v>
      </c>
      <c r="L100" s="30">
        <v>23654</v>
      </c>
      <c r="M100" s="30">
        <v>23223</v>
      </c>
      <c r="N100" s="28">
        <v>22936</v>
      </c>
      <c r="O100" s="30">
        <v>22700</v>
      </c>
      <c r="P100" s="30">
        <v>22287</v>
      </c>
      <c r="Q100" s="30">
        <v>21985</v>
      </c>
      <c r="R100" s="28">
        <v>21859</v>
      </c>
      <c r="S100" s="28">
        <v>21700</v>
      </c>
      <c r="T100" s="30">
        <v>21567</v>
      </c>
      <c r="U100" s="28">
        <v>21485</v>
      </c>
      <c r="V100" s="28">
        <v>21412</v>
      </c>
      <c r="W100" s="28">
        <v>21414</v>
      </c>
      <c r="X100" s="30">
        <v>21341</v>
      </c>
      <c r="Y100" s="30">
        <v>21225</v>
      </c>
      <c r="Z100" s="30">
        <v>21160</v>
      </c>
      <c r="AA100" s="30">
        <v>21060</v>
      </c>
      <c r="AB100" s="28">
        <v>20975</v>
      </c>
      <c r="AC100" s="28">
        <v>20877</v>
      </c>
      <c r="AD100" s="30">
        <v>20776</v>
      </c>
      <c r="AE100" s="28">
        <v>20672</v>
      </c>
      <c r="AF100" s="28">
        <v>20517</v>
      </c>
      <c r="AG100" s="30">
        <v>20288</v>
      </c>
      <c r="AH100" s="28">
        <v>20180</v>
      </c>
      <c r="AI100" s="30">
        <v>20073</v>
      </c>
      <c r="AJ100" s="30">
        <v>19933</v>
      </c>
      <c r="AK100" s="30">
        <v>19828</v>
      </c>
      <c r="AL100" s="30">
        <v>19660</v>
      </c>
      <c r="AM100" s="30">
        <v>19551</v>
      </c>
      <c r="AN100" s="30">
        <v>19209</v>
      </c>
      <c r="AO100" s="30">
        <v>19037</v>
      </c>
      <c r="AP100" s="30">
        <v>18890</v>
      </c>
      <c r="AQ100" s="21">
        <v>18669</v>
      </c>
      <c r="AR100" s="21">
        <v>18511</v>
      </c>
      <c r="AS100" s="21">
        <v>18233</v>
      </c>
      <c r="AT100" s="21">
        <v>18027</v>
      </c>
      <c r="AU100" s="21">
        <v>17778</v>
      </c>
      <c r="AV100" s="21">
        <v>17585</v>
      </c>
      <c r="AW100" s="21">
        <v>17428</v>
      </c>
      <c r="AX100" s="21">
        <v>17198</v>
      </c>
      <c r="AY100" s="21">
        <v>16873</v>
      </c>
      <c r="AZ100" s="21">
        <v>16630</v>
      </c>
      <c r="BA100" s="21">
        <v>16328</v>
      </c>
      <c r="BB100" s="21">
        <v>16133</v>
      </c>
      <c r="BC100" s="21">
        <v>15833</v>
      </c>
      <c r="BD100" s="21">
        <v>15543</v>
      </c>
      <c r="BE100" s="21">
        <v>15205</v>
      </c>
      <c r="BF100" s="21">
        <v>14960</v>
      </c>
      <c r="BG100" s="21">
        <v>14845</v>
      </c>
      <c r="BH100" s="21">
        <v>14385</v>
      </c>
      <c r="BI100" s="21">
        <v>14244</v>
      </c>
      <c r="BJ100" s="21">
        <v>13929</v>
      </c>
      <c r="BK100" s="21">
        <v>13646</v>
      </c>
      <c r="BL100" s="21">
        <v>13292</v>
      </c>
      <c r="BM100" s="21">
        <v>12904</v>
      </c>
      <c r="BN100" s="21">
        <v>12534</v>
      </c>
      <c r="BO100" s="21">
        <v>12192</v>
      </c>
      <c r="BP100" s="21">
        <v>11911</v>
      </c>
      <c r="BQ100" s="45" t="s">
        <v>20</v>
      </c>
      <c r="BR100" s="2"/>
      <c r="BS100" s="30">
        <v>273.33999999999997</v>
      </c>
      <c r="BT100" s="30">
        <v>273.33999999999997</v>
      </c>
      <c r="BU100" s="30">
        <v>4960</v>
      </c>
      <c r="BV100" s="6"/>
      <c r="BW100" s="30">
        <v>23907</v>
      </c>
      <c r="BX100" s="22">
        <v>11505</v>
      </c>
      <c r="BY100" s="44">
        <f t="shared" si="15"/>
        <v>12402</v>
      </c>
      <c r="BZ100" s="4"/>
      <c r="CA100" s="19">
        <f t="shared" si="28"/>
        <v>19755</v>
      </c>
      <c r="CB100" s="30">
        <v>9716</v>
      </c>
      <c r="CC100" s="30">
        <v>10039</v>
      </c>
      <c r="CD100" s="7"/>
      <c r="CE100" s="65">
        <f t="shared" si="29"/>
        <v>18941</v>
      </c>
      <c r="CF100" s="63">
        <v>9309</v>
      </c>
      <c r="CG100" s="63">
        <v>9632</v>
      </c>
      <c r="CH100" s="63">
        <v>4773</v>
      </c>
      <c r="CI100" s="4"/>
      <c r="CJ100" s="19">
        <f t="shared" si="30"/>
        <v>18917</v>
      </c>
      <c r="CK100" s="30">
        <v>9307</v>
      </c>
      <c r="CL100" s="30">
        <v>9610</v>
      </c>
      <c r="CM100" s="30">
        <v>18941</v>
      </c>
      <c r="CN100" s="1"/>
      <c r="CO100" s="24" t="s">
        <v>20</v>
      </c>
      <c r="CP100" s="65">
        <f t="shared" si="31"/>
        <v>17838</v>
      </c>
      <c r="CQ100" s="63">
        <v>8780</v>
      </c>
      <c r="CR100" s="63">
        <v>9058</v>
      </c>
      <c r="CS100" s="63">
        <v>4768</v>
      </c>
      <c r="CT100" s="4"/>
      <c r="CU100" s="19">
        <f t="shared" si="32"/>
        <v>18185</v>
      </c>
      <c r="CV100" s="21">
        <v>8947</v>
      </c>
      <c r="CW100" s="21">
        <v>9238</v>
      </c>
    </row>
    <row r="101" spans="2:101" ht="13.5" customHeight="1" x14ac:dyDescent="0.15">
      <c r="B101" s="146" t="s">
        <v>180</v>
      </c>
      <c r="C101" s="146"/>
      <c r="D101" s="130" t="s">
        <v>21</v>
      </c>
      <c r="E101" s="30">
        <v>27306</v>
      </c>
      <c r="F101" s="30">
        <v>27074</v>
      </c>
      <c r="G101" s="30">
        <v>26267</v>
      </c>
      <c r="H101" s="30">
        <v>25981</v>
      </c>
      <c r="I101" s="30">
        <v>27019</v>
      </c>
      <c r="J101" s="30">
        <v>26267</v>
      </c>
      <c r="K101" s="30">
        <v>26112</v>
      </c>
      <c r="L101" s="30">
        <v>26137</v>
      </c>
      <c r="M101" s="30">
        <v>25891</v>
      </c>
      <c r="N101" s="28">
        <v>25706</v>
      </c>
      <c r="O101" s="30">
        <v>25639</v>
      </c>
      <c r="P101" s="30">
        <v>25507</v>
      </c>
      <c r="Q101" s="30">
        <v>25480</v>
      </c>
      <c r="R101" s="28">
        <v>25656</v>
      </c>
      <c r="S101" s="28">
        <v>25901</v>
      </c>
      <c r="T101" s="30">
        <v>26191</v>
      </c>
      <c r="U101" s="28">
        <v>26635</v>
      </c>
      <c r="V101" s="28">
        <v>27062</v>
      </c>
      <c r="W101" s="28">
        <v>27469</v>
      </c>
      <c r="X101" s="30">
        <v>27996</v>
      </c>
      <c r="Y101" s="30">
        <v>28386</v>
      </c>
      <c r="Z101" s="30">
        <v>28730</v>
      </c>
      <c r="AA101" s="30">
        <v>29039</v>
      </c>
      <c r="AB101" s="28">
        <v>29259</v>
      </c>
      <c r="AC101" s="28">
        <v>29475</v>
      </c>
      <c r="AD101" s="30">
        <v>29641</v>
      </c>
      <c r="AE101" s="28">
        <v>29836</v>
      </c>
      <c r="AF101" s="28">
        <v>29983</v>
      </c>
      <c r="AG101" s="30">
        <v>30188</v>
      </c>
      <c r="AH101" s="28">
        <v>30459</v>
      </c>
      <c r="AI101" s="30">
        <v>30824</v>
      </c>
      <c r="AJ101" s="30">
        <v>31410</v>
      </c>
      <c r="AK101" s="30">
        <v>31987</v>
      </c>
      <c r="AL101" s="30">
        <v>32483</v>
      </c>
      <c r="AM101" s="30">
        <v>33146</v>
      </c>
      <c r="AN101" s="30">
        <v>33687</v>
      </c>
      <c r="AO101" s="30">
        <v>34193</v>
      </c>
      <c r="AP101" s="30">
        <v>34749</v>
      </c>
      <c r="AQ101" s="21">
        <v>35189</v>
      </c>
      <c r="AR101" s="21">
        <v>35487</v>
      </c>
      <c r="AS101" s="21">
        <v>35570</v>
      </c>
      <c r="AT101" s="21">
        <v>35682</v>
      </c>
      <c r="AU101" s="21">
        <v>35710</v>
      </c>
      <c r="AV101" s="21">
        <v>35868</v>
      </c>
      <c r="AW101" s="21">
        <v>35978</v>
      </c>
      <c r="AX101" s="21">
        <v>36018</v>
      </c>
      <c r="AY101" s="21">
        <v>35988</v>
      </c>
      <c r="AZ101" s="21">
        <v>35964</v>
      </c>
      <c r="BA101" s="21">
        <v>35725</v>
      </c>
      <c r="BB101" s="21">
        <v>35663</v>
      </c>
      <c r="BC101" s="21">
        <v>35618</v>
      </c>
      <c r="BD101" s="21">
        <v>34274</v>
      </c>
      <c r="BE101" s="21">
        <v>33909</v>
      </c>
      <c r="BF101" s="21">
        <v>33859</v>
      </c>
      <c r="BG101" s="21">
        <v>34170</v>
      </c>
      <c r="BH101" s="21">
        <v>34045</v>
      </c>
      <c r="BI101" s="21">
        <v>34025</v>
      </c>
      <c r="BJ101" s="21">
        <v>33834</v>
      </c>
      <c r="BK101" s="21">
        <v>33674</v>
      </c>
      <c r="BL101" s="21">
        <v>33577</v>
      </c>
      <c r="BM101" s="21">
        <v>33445</v>
      </c>
      <c r="BN101" s="21">
        <v>33419</v>
      </c>
      <c r="BO101" s="21">
        <v>33270</v>
      </c>
      <c r="BP101" s="21">
        <v>33077</v>
      </c>
      <c r="BQ101" s="45" t="s">
        <v>21</v>
      </c>
      <c r="BR101" s="2"/>
      <c r="BS101" s="30">
        <v>73.209999999999994</v>
      </c>
      <c r="BT101" s="30">
        <v>73.209999999999994</v>
      </c>
      <c r="BU101" s="30">
        <v>8514</v>
      </c>
      <c r="BV101" s="6"/>
      <c r="BW101" s="30">
        <v>26019</v>
      </c>
      <c r="BX101" s="22">
        <v>12612</v>
      </c>
      <c r="BY101" s="44">
        <f t="shared" si="15"/>
        <v>13407</v>
      </c>
      <c r="BZ101" s="4"/>
      <c r="CA101" s="19">
        <f t="shared" si="28"/>
        <v>30301</v>
      </c>
      <c r="CB101" s="30">
        <v>14714</v>
      </c>
      <c r="CC101" s="30">
        <v>15587</v>
      </c>
      <c r="CD101" s="7"/>
      <c r="CE101" s="65">
        <f t="shared" si="29"/>
        <v>33034</v>
      </c>
      <c r="CF101" s="63">
        <v>16003</v>
      </c>
      <c r="CG101" s="63">
        <v>17031</v>
      </c>
      <c r="CH101" s="63">
        <v>8633</v>
      </c>
      <c r="CI101" s="4"/>
      <c r="CJ101" s="19">
        <f t="shared" si="30"/>
        <v>32990</v>
      </c>
      <c r="CK101" s="30">
        <v>15988</v>
      </c>
      <c r="CL101" s="30">
        <v>17002</v>
      </c>
      <c r="CM101" s="30">
        <v>33034</v>
      </c>
      <c r="CN101" s="1"/>
      <c r="CO101" s="24" t="s">
        <v>21</v>
      </c>
      <c r="CP101" s="65">
        <f t="shared" si="31"/>
        <v>34769</v>
      </c>
      <c r="CQ101" s="63">
        <v>16841</v>
      </c>
      <c r="CR101" s="63">
        <v>17928</v>
      </c>
      <c r="CS101" s="63">
        <v>9745</v>
      </c>
      <c r="CT101" s="4"/>
      <c r="CU101" s="19">
        <f t="shared" si="32"/>
        <v>34891</v>
      </c>
      <c r="CV101" s="21">
        <v>16924</v>
      </c>
      <c r="CW101" s="21">
        <v>17967</v>
      </c>
    </row>
    <row r="102" spans="2:101" ht="13.5" customHeight="1" x14ac:dyDescent="0.15">
      <c r="B102" s="146" t="s">
        <v>181</v>
      </c>
      <c r="C102" s="146"/>
      <c r="D102" s="130" t="s">
        <v>22</v>
      </c>
      <c r="E102" s="30">
        <v>16544</v>
      </c>
      <c r="F102" s="30">
        <v>16295</v>
      </c>
      <c r="G102" s="30">
        <v>15834</v>
      </c>
      <c r="H102" s="30">
        <v>15692</v>
      </c>
      <c r="I102" s="30">
        <v>15291</v>
      </c>
      <c r="J102" s="30">
        <v>15163</v>
      </c>
      <c r="K102" s="30">
        <v>14878</v>
      </c>
      <c r="L102" s="30">
        <v>14869</v>
      </c>
      <c r="M102" s="30">
        <v>14862</v>
      </c>
      <c r="N102" s="28">
        <v>14911</v>
      </c>
      <c r="O102" s="30">
        <v>14954</v>
      </c>
      <c r="P102" s="30">
        <v>15072</v>
      </c>
      <c r="Q102" s="30">
        <v>15152</v>
      </c>
      <c r="R102" s="28">
        <v>15322</v>
      </c>
      <c r="S102" s="28">
        <v>15580</v>
      </c>
      <c r="T102" s="30">
        <v>15939</v>
      </c>
      <c r="U102" s="28">
        <v>16364</v>
      </c>
      <c r="V102" s="28">
        <v>16818</v>
      </c>
      <c r="W102" s="28">
        <v>17182</v>
      </c>
      <c r="X102" s="30">
        <v>17377</v>
      </c>
      <c r="Y102" s="30">
        <v>17549</v>
      </c>
      <c r="Z102" s="30">
        <v>17689</v>
      </c>
      <c r="AA102" s="30">
        <v>17866</v>
      </c>
      <c r="AB102" s="28">
        <v>17934</v>
      </c>
      <c r="AC102" s="28">
        <v>18145</v>
      </c>
      <c r="AD102" s="30">
        <v>18222</v>
      </c>
      <c r="AE102" s="28">
        <v>18291</v>
      </c>
      <c r="AF102" s="28">
        <v>18342</v>
      </c>
      <c r="AG102" s="30">
        <v>18397</v>
      </c>
      <c r="AH102" s="28">
        <v>18391</v>
      </c>
      <c r="AI102" s="30">
        <v>18371</v>
      </c>
      <c r="AJ102" s="30">
        <v>18429</v>
      </c>
      <c r="AK102" s="30">
        <v>18592</v>
      </c>
      <c r="AL102" s="30">
        <v>18788</v>
      </c>
      <c r="AM102" s="30">
        <v>18879</v>
      </c>
      <c r="AN102" s="30">
        <v>18865</v>
      </c>
      <c r="AO102" s="30">
        <v>18990</v>
      </c>
      <c r="AP102" s="30">
        <v>18996</v>
      </c>
      <c r="AQ102" s="21">
        <v>18887</v>
      </c>
      <c r="AR102" s="21">
        <v>18707</v>
      </c>
      <c r="AS102" s="21">
        <v>18593</v>
      </c>
      <c r="AT102" s="21">
        <v>18407</v>
      </c>
      <c r="AU102" s="21">
        <v>18290</v>
      </c>
      <c r="AV102" s="21">
        <v>18123</v>
      </c>
      <c r="AW102" s="21">
        <v>17907</v>
      </c>
      <c r="AX102" s="21">
        <v>17744</v>
      </c>
      <c r="AY102" s="21">
        <v>17536</v>
      </c>
      <c r="AZ102" s="21">
        <v>17244</v>
      </c>
      <c r="BA102" s="21">
        <v>17134</v>
      </c>
      <c r="BB102" s="21">
        <v>17003</v>
      </c>
      <c r="BC102" s="21">
        <v>16735</v>
      </c>
      <c r="BD102" s="21">
        <v>14455</v>
      </c>
      <c r="BE102" s="21">
        <v>13732</v>
      </c>
      <c r="BF102" s="21">
        <v>13186</v>
      </c>
      <c r="BG102" s="21">
        <v>12813</v>
      </c>
      <c r="BH102" s="21">
        <v>12557</v>
      </c>
      <c r="BI102" s="21">
        <v>12484</v>
      </c>
      <c r="BJ102" s="21">
        <v>12415</v>
      </c>
      <c r="BK102" s="21">
        <v>12264</v>
      </c>
      <c r="BL102" s="21">
        <v>12227</v>
      </c>
      <c r="BM102" s="21">
        <v>12081</v>
      </c>
      <c r="BN102" s="21">
        <v>11946</v>
      </c>
      <c r="BO102" s="21">
        <v>11728</v>
      </c>
      <c r="BP102" s="21">
        <v>11563</v>
      </c>
      <c r="BQ102" s="45" t="s">
        <v>22</v>
      </c>
      <c r="BR102" s="2"/>
      <c r="BS102" s="30">
        <v>64.48</v>
      </c>
      <c r="BT102" s="30">
        <v>64.48</v>
      </c>
      <c r="BU102" s="30">
        <v>5031</v>
      </c>
      <c r="BV102" s="6"/>
      <c r="BW102" s="30">
        <v>15204</v>
      </c>
      <c r="BX102" s="22">
        <v>7335</v>
      </c>
      <c r="BY102" s="44">
        <f t="shared" si="15"/>
        <v>7869</v>
      </c>
      <c r="BZ102" s="4"/>
      <c r="CA102" s="19">
        <f t="shared" si="28"/>
        <v>18268</v>
      </c>
      <c r="CB102" s="30">
        <v>8911</v>
      </c>
      <c r="CC102" s="30">
        <v>9357</v>
      </c>
      <c r="CD102" s="7"/>
      <c r="CE102" s="65">
        <f t="shared" si="29"/>
        <v>18815</v>
      </c>
      <c r="CF102" s="63">
        <v>9150</v>
      </c>
      <c r="CG102" s="63">
        <v>9665</v>
      </c>
      <c r="CH102" s="63">
        <v>4918</v>
      </c>
      <c r="CI102" s="4"/>
      <c r="CJ102" s="19">
        <f t="shared" si="30"/>
        <v>18789</v>
      </c>
      <c r="CK102" s="30">
        <v>9136</v>
      </c>
      <c r="CL102" s="30">
        <v>9653</v>
      </c>
      <c r="CM102" s="30">
        <v>18815</v>
      </c>
      <c r="CN102" s="1"/>
      <c r="CO102" s="24" t="s">
        <v>22</v>
      </c>
      <c r="CP102" s="65">
        <f t="shared" si="31"/>
        <v>18537</v>
      </c>
      <c r="CQ102" s="63">
        <v>9005</v>
      </c>
      <c r="CR102" s="63">
        <v>9532</v>
      </c>
      <c r="CS102" s="63">
        <v>5163</v>
      </c>
      <c r="CT102" s="4"/>
      <c r="CU102" s="19">
        <f t="shared" si="32"/>
        <v>18686</v>
      </c>
      <c r="CV102" s="21">
        <v>9089</v>
      </c>
      <c r="CW102" s="21">
        <v>9597</v>
      </c>
    </row>
    <row r="103" spans="2:101" ht="13.5" customHeight="1" x14ac:dyDescent="0.15">
      <c r="B103" s="146" t="s">
        <v>182</v>
      </c>
      <c r="C103" s="146"/>
      <c r="D103" s="130" t="s">
        <v>23</v>
      </c>
      <c r="E103" s="30">
        <v>15087</v>
      </c>
      <c r="F103" s="30">
        <v>15184</v>
      </c>
      <c r="G103" s="30">
        <v>14540</v>
      </c>
      <c r="H103" s="30">
        <v>14659</v>
      </c>
      <c r="I103" s="30">
        <v>14821</v>
      </c>
      <c r="J103" s="30">
        <v>15376</v>
      </c>
      <c r="K103" s="30">
        <v>15368</v>
      </c>
      <c r="L103" s="30">
        <v>15574</v>
      </c>
      <c r="M103" s="30">
        <v>15730</v>
      </c>
      <c r="N103" s="28">
        <v>15930</v>
      </c>
      <c r="O103" s="30">
        <v>16131</v>
      </c>
      <c r="P103" s="30">
        <v>16234</v>
      </c>
      <c r="Q103" s="30">
        <v>16413</v>
      </c>
      <c r="R103" s="28">
        <v>16540</v>
      </c>
      <c r="S103" s="28">
        <v>16660</v>
      </c>
      <c r="T103" s="30">
        <v>16734</v>
      </c>
      <c r="U103" s="28">
        <v>16843</v>
      </c>
      <c r="V103" s="28">
        <v>17087</v>
      </c>
      <c r="W103" s="28">
        <v>17182</v>
      </c>
      <c r="X103" s="30">
        <v>17320</v>
      </c>
      <c r="Y103" s="30">
        <v>17432</v>
      </c>
      <c r="Z103" s="30">
        <v>17432</v>
      </c>
      <c r="AA103" s="30">
        <v>17421</v>
      </c>
      <c r="AB103" s="28">
        <v>17553</v>
      </c>
      <c r="AC103" s="28">
        <v>17651</v>
      </c>
      <c r="AD103" s="30">
        <v>17704</v>
      </c>
      <c r="AE103" s="28">
        <v>17662</v>
      </c>
      <c r="AF103" s="28">
        <v>17630</v>
      </c>
      <c r="AG103" s="30">
        <v>17628</v>
      </c>
      <c r="AH103" s="28">
        <v>17571</v>
      </c>
      <c r="AI103" s="30">
        <v>17519</v>
      </c>
      <c r="AJ103" s="30">
        <v>17440</v>
      </c>
      <c r="AK103" s="30">
        <v>17401</v>
      </c>
      <c r="AL103" s="30">
        <v>17414</v>
      </c>
      <c r="AM103" s="30">
        <v>17403</v>
      </c>
      <c r="AN103" s="30">
        <v>17457</v>
      </c>
      <c r="AO103" s="30">
        <v>17484</v>
      </c>
      <c r="AP103" s="30">
        <v>17398</v>
      </c>
      <c r="AQ103" s="21">
        <v>17356</v>
      </c>
      <c r="AR103" s="21">
        <v>17264</v>
      </c>
      <c r="AS103" s="21">
        <v>17194</v>
      </c>
      <c r="AT103" s="21">
        <v>17075</v>
      </c>
      <c r="AU103" s="21">
        <v>16894</v>
      </c>
      <c r="AV103" s="21">
        <v>16774</v>
      </c>
      <c r="AW103" s="21">
        <v>16637</v>
      </c>
      <c r="AX103" s="21">
        <v>16486</v>
      </c>
      <c r="AY103" s="21">
        <v>16269</v>
      </c>
      <c r="AZ103" s="21">
        <v>15961</v>
      </c>
      <c r="BA103" s="21">
        <v>15736</v>
      </c>
      <c r="BB103" s="21">
        <v>15636</v>
      </c>
      <c r="BC103" s="21">
        <v>15396</v>
      </c>
      <c r="BD103" s="21">
        <v>15323</v>
      </c>
      <c r="BE103" s="21">
        <v>15185</v>
      </c>
      <c r="BF103" s="21">
        <v>15024</v>
      </c>
      <c r="BG103" s="21">
        <v>14939</v>
      </c>
      <c r="BH103" s="21">
        <v>14807</v>
      </c>
      <c r="BI103" s="21">
        <v>14663</v>
      </c>
      <c r="BJ103" s="21">
        <v>14459</v>
      </c>
      <c r="BK103" s="21">
        <v>14172</v>
      </c>
      <c r="BL103" s="21">
        <v>13896</v>
      </c>
      <c r="BM103" s="21">
        <v>13678</v>
      </c>
      <c r="BN103" s="21">
        <v>13502</v>
      </c>
      <c r="BO103" s="21">
        <v>13321</v>
      </c>
      <c r="BP103" s="21">
        <v>13085</v>
      </c>
      <c r="BQ103" s="45" t="s">
        <v>23</v>
      </c>
      <c r="BR103" s="2"/>
      <c r="BS103" s="30">
        <v>54</v>
      </c>
      <c r="BT103" s="30">
        <v>54</v>
      </c>
      <c r="BU103" s="30">
        <v>5040</v>
      </c>
      <c r="BV103" s="6"/>
      <c r="BW103" s="30">
        <v>15115</v>
      </c>
      <c r="BX103" s="22">
        <v>7275</v>
      </c>
      <c r="BY103" s="44">
        <f t="shared" si="15"/>
        <v>7840</v>
      </c>
      <c r="BZ103" s="4"/>
      <c r="CA103" s="19">
        <f t="shared" si="28"/>
        <v>17431</v>
      </c>
      <c r="CB103" s="30">
        <v>8387</v>
      </c>
      <c r="CC103" s="30">
        <v>9044</v>
      </c>
      <c r="CD103" s="7"/>
      <c r="CE103" s="65">
        <f t="shared" si="29"/>
        <v>17344</v>
      </c>
      <c r="CF103" s="63">
        <v>8339</v>
      </c>
      <c r="CG103" s="63">
        <v>9005</v>
      </c>
      <c r="CH103" s="63">
        <v>5096</v>
      </c>
      <c r="CI103" s="4"/>
      <c r="CJ103" s="19">
        <f t="shared" si="30"/>
        <v>17320</v>
      </c>
      <c r="CK103" s="30">
        <v>8333</v>
      </c>
      <c r="CL103" s="30">
        <v>8987</v>
      </c>
      <c r="CM103" s="30">
        <v>17344</v>
      </c>
      <c r="CN103" s="1"/>
      <c r="CO103" s="24" t="s">
        <v>23</v>
      </c>
      <c r="CP103" s="65">
        <f t="shared" si="31"/>
        <v>17060</v>
      </c>
      <c r="CQ103" s="63">
        <v>8224</v>
      </c>
      <c r="CR103" s="63">
        <v>8836</v>
      </c>
      <c r="CS103" s="63">
        <v>5287</v>
      </c>
      <c r="CT103" s="4"/>
      <c r="CU103" s="19">
        <f t="shared" si="32"/>
        <v>17163</v>
      </c>
      <c r="CV103" s="21">
        <v>8201</v>
      </c>
      <c r="CW103" s="21">
        <v>8962</v>
      </c>
    </row>
    <row r="104" spans="2:101" ht="13.5" customHeight="1" x14ac:dyDescent="0.15">
      <c r="B104" s="146" t="s">
        <v>183</v>
      </c>
      <c r="C104" s="146"/>
      <c r="D104" s="130" t="s">
        <v>24</v>
      </c>
      <c r="E104" s="30">
        <v>13064</v>
      </c>
      <c r="F104" s="30">
        <v>13121</v>
      </c>
      <c r="G104" s="30">
        <v>13069</v>
      </c>
      <c r="H104" s="30">
        <v>13109</v>
      </c>
      <c r="I104" s="30">
        <v>13392</v>
      </c>
      <c r="J104" s="30">
        <v>13397</v>
      </c>
      <c r="K104" s="30">
        <v>13458</v>
      </c>
      <c r="L104" s="30">
        <v>13559</v>
      </c>
      <c r="M104" s="30">
        <v>13949</v>
      </c>
      <c r="N104" s="28">
        <v>14079</v>
      </c>
      <c r="O104" s="30">
        <v>14231</v>
      </c>
      <c r="P104" s="30">
        <v>14423</v>
      </c>
      <c r="Q104" s="30">
        <v>14616</v>
      </c>
      <c r="R104" s="28">
        <v>14978</v>
      </c>
      <c r="S104" s="28">
        <v>16013</v>
      </c>
      <c r="T104" s="30">
        <v>16172</v>
      </c>
      <c r="U104" s="28">
        <v>16321</v>
      </c>
      <c r="V104" s="28">
        <v>16555</v>
      </c>
      <c r="W104" s="28">
        <v>16613</v>
      </c>
      <c r="X104" s="30">
        <v>16530</v>
      </c>
      <c r="Y104" s="30">
        <v>16583</v>
      </c>
      <c r="Z104" s="30">
        <v>16758</v>
      </c>
      <c r="AA104" s="30">
        <v>17250</v>
      </c>
      <c r="AB104" s="28">
        <v>17622</v>
      </c>
      <c r="AC104" s="28">
        <v>17978</v>
      </c>
      <c r="AD104" s="30">
        <v>18346</v>
      </c>
      <c r="AE104" s="28">
        <v>18576</v>
      </c>
      <c r="AF104" s="28">
        <v>18781</v>
      </c>
      <c r="AG104" s="30">
        <v>19064</v>
      </c>
      <c r="AH104" s="28">
        <v>19394</v>
      </c>
      <c r="AI104" s="30">
        <v>19738</v>
      </c>
      <c r="AJ104" s="30">
        <v>20099</v>
      </c>
      <c r="AK104" s="30">
        <v>20313</v>
      </c>
      <c r="AL104" s="30">
        <v>20522</v>
      </c>
      <c r="AM104" s="30">
        <v>20792</v>
      </c>
      <c r="AN104" s="30">
        <v>21003</v>
      </c>
      <c r="AO104" s="30">
        <v>21265</v>
      </c>
      <c r="AP104" s="30">
        <v>21386</v>
      </c>
      <c r="AQ104" s="21">
        <v>21509</v>
      </c>
      <c r="AR104" s="21">
        <v>21524</v>
      </c>
      <c r="AS104" s="21">
        <v>21586</v>
      </c>
      <c r="AT104" s="21">
        <v>21599</v>
      </c>
      <c r="AU104" s="21">
        <v>21532</v>
      </c>
      <c r="AV104" s="21">
        <v>21643</v>
      </c>
      <c r="AW104" s="21">
        <v>21661</v>
      </c>
      <c r="AX104" s="21">
        <v>21441</v>
      </c>
      <c r="AY104" s="21">
        <v>21266</v>
      </c>
      <c r="AZ104" s="21">
        <v>21304</v>
      </c>
      <c r="BA104" s="21">
        <v>21198</v>
      </c>
      <c r="BB104" s="21">
        <v>21038</v>
      </c>
      <c r="BC104" s="21">
        <v>20897</v>
      </c>
      <c r="BD104" s="21">
        <v>20261</v>
      </c>
      <c r="BE104" s="21">
        <v>19926</v>
      </c>
      <c r="BF104" s="21">
        <v>19669</v>
      </c>
      <c r="BG104" s="21">
        <v>19448</v>
      </c>
      <c r="BH104" s="21">
        <v>19222</v>
      </c>
      <c r="BI104" s="21">
        <v>19196</v>
      </c>
      <c r="BJ104" s="21">
        <v>18983</v>
      </c>
      <c r="BK104" s="21">
        <v>18834</v>
      </c>
      <c r="BL104" s="21">
        <v>18716</v>
      </c>
      <c r="BM104" s="21">
        <v>18445</v>
      </c>
      <c r="BN104" s="21">
        <v>18247</v>
      </c>
      <c r="BO104" s="21">
        <v>18014</v>
      </c>
      <c r="BP104" s="21">
        <v>17795</v>
      </c>
      <c r="BQ104" s="45" t="s">
        <v>24</v>
      </c>
      <c r="BR104" s="2"/>
      <c r="BS104" s="30">
        <v>13.27</v>
      </c>
      <c r="BT104" s="30">
        <v>13.27</v>
      </c>
      <c r="BU104" s="30">
        <v>5804</v>
      </c>
      <c r="BV104" s="6"/>
      <c r="BW104" s="30">
        <v>13322</v>
      </c>
      <c r="BX104" s="22">
        <v>6671</v>
      </c>
      <c r="BY104" s="44">
        <f t="shared" si="15"/>
        <v>6651</v>
      </c>
      <c r="BZ104" s="4"/>
      <c r="CA104" s="19">
        <f t="shared" si="28"/>
        <v>19523</v>
      </c>
      <c r="CB104" s="30">
        <v>9730</v>
      </c>
      <c r="CC104" s="30">
        <v>9793</v>
      </c>
      <c r="CD104" s="7"/>
      <c r="CE104" s="65">
        <f t="shared" si="29"/>
        <v>20668</v>
      </c>
      <c r="CF104" s="63">
        <v>10325</v>
      </c>
      <c r="CG104" s="63">
        <v>10343</v>
      </c>
      <c r="CH104" s="63">
        <v>5846</v>
      </c>
      <c r="CI104" s="4"/>
      <c r="CJ104" s="19">
        <f t="shared" si="30"/>
        <v>20588</v>
      </c>
      <c r="CK104" s="30">
        <v>10286</v>
      </c>
      <c r="CL104" s="30">
        <v>10302</v>
      </c>
      <c r="CM104" s="30">
        <v>20668</v>
      </c>
      <c r="CN104" s="1"/>
      <c r="CO104" s="24" t="s">
        <v>24</v>
      </c>
      <c r="CP104" s="65">
        <f t="shared" si="31"/>
        <v>21134</v>
      </c>
      <c r="CQ104" s="63">
        <v>10574</v>
      </c>
      <c r="CR104" s="63">
        <v>10560</v>
      </c>
      <c r="CS104" s="63">
        <v>6131</v>
      </c>
      <c r="CT104" s="4"/>
      <c r="CU104" s="19">
        <f t="shared" si="32"/>
        <v>21254</v>
      </c>
      <c r="CV104" s="21">
        <v>10651</v>
      </c>
      <c r="CW104" s="21">
        <v>10603</v>
      </c>
    </row>
    <row r="105" spans="2:101" ht="13.5" customHeight="1" x14ac:dyDescent="0.15">
      <c r="B105" s="146" t="s">
        <v>184</v>
      </c>
      <c r="C105" s="146"/>
      <c r="D105" s="130" t="s">
        <v>25</v>
      </c>
      <c r="E105" s="30">
        <v>7927</v>
      </c>
      <c r="F105" s="30">
        <v>7926</v>
      </c>
      <c r="G105" s="30">
        <v>7879</v>
      </c>
      <c r="H105" s="30">
        <v>7957</v>
      </c>
      <c r="I105" s="30">
        <v>7901</v>
      </c>
      <c r="J105" s="30">
        <v>7753</v>
      </c>
      <c r="K105" s="30">
        <v>7710</v>
      </c>
      <c r="L105" s="30">
        <v>7724</v>
      </c>
      <c r="M105" s="30">
        <v>7951</v>
      </c>
      <c r="N105" s="28">
        <v>8091</v>
      </c>
      <c r="O105" s="30">
        <v>8150</v>
      </c>
      <c r="P105" s="30">
        <v>8261</v>
      </c>
      <c r="Q105" s="30">
        <v>8390</v>
      </c>
      <c r="R105" s="28">
        <v>8692</v>
      </c>
      <c r="S105" s="28">
        <v>9303</v>
      </c>
      <c r="T105" s="30">
        <v>9844</v>
      </c>
      <c r="U105" s="28">
        <v>10314</v>
      </c>
      <c r="V105" s="28">
        <v>10760</v>
      </c>
      <c r="W105" s="28">
        <v>10936</v>
      </c>
      <c r="X105" s="30">
        <v>11190</v>
      </c>
      <c r="Y105" s="30">
        <v>11232</v>
      </c>
      <c r="Z105" s="30">
        <v>11377</v>
      </c>
      <c r="AA105" s="30">
        <v>11511</v>
      </c>
      <c r="AB105" s="28">
        <v>11715</v>
      </c>
      <c r="AC105" s="28">
        <v>11903</v>
      </c>
      <c r="AD105" s="30">
        <v>12123</v>
      </c>
      <c r="AE105" s="28">
        <v>12412</v>
      </c>
      <c r="AF105" s="28">
        <v>12703</v>
      </c>
      <c r="AG105" s="30">
        <v>13293</v>
      </c>
      <c r="AH105" s="28">
        <v>14713</v>
      </c>
      <c r="AI105" s="30">
        <v>16905</v>
      </c>
      <c r="AJ105" s="30">
        <v>18507</v>
      </c>
      <c r="AK105" s="30">
        <v>20507</v>
      </c>
      <c r="AL105" s="30">
        <v>22740</v>
      </c>
      <c r="AM105" s="30">
        <v>24646</v>
      </c>
      <c r="AN105" s="30">
        <v>25811</v>
      </c>
      <c r="AO105" s="30">
        <v>26744</v>
      </c>
      <c r="AP105" s="30">
        <v>28014</v>
      </c>
      <c r="AQ105" s="21">
        <v>28835</v>
      </c>
      <c r="AR105" s="21">
        <v>29451</v>
      </c>
      <c r="AS105" s="21">
        <v>30364</v>
      </c>
      <c r="AT105" s="21">
        <v>31056</v>
      </c>
      <c r="AU105" s="21">
        <v>31579</v>
      </c>
      <c r="AV105" s="21">
        <v>32129</v>
      </c>
      <c r="AW105" s="21">
        <v>32477</v>
      </c>
      <c r="AX105" s="21">
        <v>32787</v>
      </c>
      <c r="AY105" s="21">
        <v>33166</v>
      </c>
      <c r="AZ105" s="21">
        <v>33360</v>
      </c>
      <c r="BA105" s="21">
        <v>33640</v>
      </c>
      <c r="BB105" s="21">
        <v>34135</v>
      </c>
      <c r="BC105" s="21">
        <v>34734</v>
      </c>
      <c r="BD105" s="21">
        <v>35333</v>
      </c>
      <c r="BE105" s="21">
        <v>35631</v>
      </c>
      <c r="BF105" s="21">
        <v>35942</v>
      </c>
      <c r="BG105" s="21">
        <v>36357</v>
      </c>
      <c r="BH105" s="21">
        <v>36282</v>
      </c>
      <c r="BI105" s="21">
        <v>36287</v>
      </c>
      <c r="BJ105" s="21">
        <v>36250</v>
      </c>
      <c r="BK105" s="21">
        <v>36168</v>
      </c>
      <c r="BL105" s="21">
        <v>36090</v>
      </c>
      <c r="BM105" s="21">
        <v>36027</v>
      </c>
      <c r="BN105" s="21">
        <v>36074</v>
      </c>
      <c r="BO105" s="21">
        <v>35960</v>
      </c>
      <c r="BP105" s="21">
        <v>35888</v>
      </c>
      <c r="BQ105" s="45" t="s">
        <v>25</v>
      </c>
      <c r="BR105" s="2"/>
      <c r="BS105" s="30">
        <v>44.75</v>
      </c>
      <c r="BT105" s="30">
        <v>44.75</v>
      </c>
      <c r="BU105" s="30">
        <v>6729</v>
      </c>
      <c r="BV105" s="6"/>
      <c r="BW105" s="30">
        <v>7934</v>
      </c>
      <c r="BX105" s="22">
        <v>3902</v>
      </c>
      <c r="BY105" s="44">
        <f t="shared" si="15"/>
        <v>4032</v>
      </c>
      <c r="BZ105" s="4"/>
      <c r="CA105" s="19">
        <f t="shared" si="28"/>
        <v>16321</v>
      </c>
      <c r="CB105" s="30">
        <v>7999</v>
      </c>
      <c r="CC105" s="30">
        <v>8322</v>
      </c>
      <c r="CD105" s="7"/>
      <c r="CE105" s="65">
        <f t="shared" si="29"/>
        <v>25135</v>
      </c>
      <c r="CF105" s="63">
        <v>12276</v>
      </c>
      <c r="CG105" s="63">
        <v>12859</v>
      </c>
      <c r="CH105" s="63">
        <v>6944</v>
      </c>
      <c r="CI105" s="4"/>
      <c r="CJ105" s="19">
        <f t="shared" si="30"/>
        <v>25084</v>
      </c>
      <c r="CK105" s="30">
        <v>12257</v>
      </c>
      <c r="CL105" s="30">
        <v>12827</v>
      </c>
      <c r="CM105" s="30">
        <v>25135</v>
      </c>
      <c r="CN105" s="1"/>
      <c r="CO105" s="24" t="s">
        <v>25</v>
      </c>
      <c r="CP105" s="65">
        <f t="shared" si="31"/>
        <v>29844</v>
      </c>
      <c r="CQ105" s="63">
        <v>14547</v>
      </c>
      <c r="CR105" s="63">
        <v>15297</v>
      </c>
      <c r="CS105" s="63">
        <v>8612</v>
      </c>
      <c r="CT105" s="4"/>
      <c r="CU105" s="19">
        <f t="shared" si="32"/>
        <v>28992</v>
      </c>
      <c r="CV105" s="21">
        <v>14167</v>
      </c>
      <c r="CW105" s="21">
        <v>14825</v>
      </c>
    </row>
    <row r="106" spans="2:101" ht="13.5" customHeight="1" x14ac:dyDescent="0.15">
      <c r="B106" s="146" t="s">
        <v>188</v>
      </c>
      <c r="C106" s="146"/>
      <c r="D106" s="130" t="s">
        <v>26</v>
      </c>
      <c r="E106" s="30">
        <v>20125</v>
      </c>
      <c r="F106" s="30">
        <v>19935</v>
      </c>
      <c r="G106" s="30">
        <v>19592</v>
      </c>
      <c r="H106" s="30">
        <v>19186</v>
      </c>
      <c r="I106" s="30">
        <v>18605</v>
      </c>
      <c r="J106" s="30">
        <v>19471</v>
      </c>
      <c r="K106" s="30">
        <v>19029</v>
      </c>
      <c r="L106" s="30">
        <v>18861</v>
      </c>
      <c r="M106" s="30">
        <v>18856</v>
      </c>
      <c r="N106" s="28">
        <v>18870</v>
      </c>
      <c r="O106" s="30">
        <v>18628</v>
      </c>
      <c r="P106" s="30">
        <v>18503</v>
      </c>
      <c r="Q106" s="30">
        <v>18502</v>
      </c>
      <c r="R106" s="28">
        <v>18566</v>
      </c>
      <c r="S106" s="28">
        <v>18443</v>
      </c>
      <c r="T106" s="30">
        <v>18584</v>
      </c>
      <c r="U106" s="28">
        <v>18551</v>
      </c>
      <c r="V106" s="28">
        <v>18585</v>
      </c>
      <c r="W106" s="28">
        <v>18516</v>
      </c>
      <c r="X106" s="30">
        <v>18694</v>
      </c>
      <c r="Y106" s="30">
        <v>18676</v>
      </c>
      <c r="Z106" s="30">
        <v>18740</v>
      </c>
      <c r="AA106" s="30">
        <v>18884</v>
      </c>
      <c r="AB106" s="28">
        <v>18906</v>
      </c>
      <c r="AC106" s="28">
        <v>18866</v>
      </c>
      <c r="AD106" s="30">
        <v>18724</v>
      </c>
      <c r="AE106" s="28">
        <v>18679</v>
      </c>
      <c r="AF106" s="28">
        <v>18648</v>
      </c>
      <c r="AG106" s="30">
        <v>18518</v>
      </c>
      <c r="AH106" s="28">
        <v>18464</v>
      </c>
      <c r="AI106" s="30">
        <v>19025</v>
      </c>
      <c r="AJ106" s="30">
        <v>19984</v>
      </c>
      <c r="AK106" s="30">
        <v>20478</v>
      </c>
      <c r="AL106" s="30">
        <v>21490</v>
      </c>
      <c r="AM106" s="30">
        <v>22312</v>
      </c>
      <c r="AN106" s="30">
        <v>22764</v>
      </c>
      <c r="AO106" s="30">
        <v>23244</v>
      </c>
      <c r="AP106" s="30">
        <v>23698</v>
      </c>
      <c r="AQ106" s="21">
        <v>24129</v>
      </c>
      <c r="AR106" s="21">
        <v>24175</v>
      </c>
      <c r="AS106" s="21">
        <v>24272</v>
      </c>
      <c r="AT106" s="21">
        <v>24311</v>
      </c>
      <c r="AU106" s="21">
        <v>24295</v>
      </c>
      <c r="AV106" s="21">
        <v>24275</v>
      </c>
      <c r="AW106" s="21">
        <v>24231</v>
      </c>
      <c r="AX106" s="21">
        <v>24059</v>
      </c>
      <c r="AY106" s="21">
        <v>23943</v>
      </c>
      <c r="AZ106" s="21">
        <v>24242</v>
      </c>
      <c r="BA106" s="21">
        <v>24629</v>
      </c>
      <c r="BB106" s="21">
        <v>24753</v>
      </c>
      <c r="BC106" s="21">
        <v>25316</v>
      </c>
      <c r="BD106" s="21">
        <v>26115</v>
      </c>
      <c r="BE106" s="21">
        <v>26505</v>
      </c>
      <c r="BF106" s="21">
        <v>27097</v>
      </c>
      <c r="BG106" s="21">
        <v>27751</v>
      </c>
      <c r="BH106" s="21">
        <v>28152</v>
      </c>
      <c r="BI106" s="21">
        <v>28686</v>
      </c>
      <c r="BJ106" s="21">
        <v>28697</v>
      </c>
      <c r="BK106" s="21">
        <v>28564</v>
      </c>
      <c r="BL106" s="21">
        <v>28598</v>
      </c>
      <c r="BM106" s="21">
        <v>28327</v>
      </c>
      <c r="BN106" s="21">
        <v>28130</v>
      </c>
      <c r="BO106" s="21">
        <v>28179</v>
      </c>
      <c r="BP106" s="21">
        <v>27964</v>
      </c>
      <c r="BQ106" s="45" t="s">
        <v>26</v>
      </c>
      <c r="BR106" s="2"/>
      <c r="BS106" s="30">
        <v>225.59</v>
      </c>
      <c r="BT106" s="30">
        <v>225.59</v>
      </c>
      <c r="BU106" s="30">
        <v>6621</v>
      </c>
      <c r="BV106" s="6"/>
      <c r="BW106" s="30">
        <v>18823</v>
      </c>
      <c r="BX106" s="22">
        <v>9300</v>
      </c>
      <c r="BY106" s="44">
        <f t="shared" si="15"/>
        <v>9523</v>
      </c>
      <c r="BZ106" s="4"/>
      <c r="CA106" s="19">
        <f t="shared" si="28"/>
        <v>18814</v>
      </c>
      <c r="CB106" s="30">
        <v>9635</v>
      </c>
      <c r="CC106" s="30">
        <v>9179</v>
      </c>
      <c r="CD106" s="7"/>
      <c r="CE106" s="65">
        <f t="shared" si="29"/>
        <v>22856</v>
      </c>
      <c r="CF106" s="63">
        <v>11656</v>
      </c>
      <c r="CG106" s="63">
        <v>11200</v>
      </c>
      <c r="CH106" s="63">
        <v>6169</v>
      </c>
      <c r="CI106" s="4"/>
      <c r="CJ106" s="19">
        <f t="shared" si="30"/>
        <v>22792</v>
      </c>
      <c r="CK106" s="30">
        <v>11625</v>
      </c>
      <c r="CL106" s="30">
        <v>11167</v>
      </c>
      <c r="CM106" s="30">
        <v>22856</v>
      </c>
      <c r="CN106" s="1"/>
      <c r="CO106" s="24" t="s">
        <v>26</v>
      </c>
      <c r="CP106" s="65">
        <f t="shared" si="31"/>
        <v>24410</v>
      </c>
      <c r="CQ106" s="63">
        <v>12373</v>
      </c>
      <c r="CR106" s="63">
        <v>12037</v>
      </c>
      <c r="CS106" s="63">
        <v>6972</v>
      </c>
      <c r="CT106" s="4"/>
      <c r="CU106" s="19">
        <f t="shared" si="32"/>
        <v>24501</v>
      </c>
      <c r="CV106" s="21">
        <v>12563</v>
      </c>
      <c r="CW106" s="21">
        <v>11938</v>
      </c>
    </row>
    <row r="107" spans="2:101" ht="13.5" customHeight="1" x14ac:dyDescent="0.15">
      <c r="B107" s="146" t="s">
        <v>185</v>
      </c>
      <c r="C107" s="146"/>
      <c r="D107" s="130" t="s">
        <v>27</v>
      </c>
      <c r="E107" s="30">
        <v>12254</v>
      </c>
      <c r="F107" s="30">
        <v>12045</v>
      </c>
      <c r="G107" s="30">
        <v>11854</v>
      </c>
      <c r="H107" s="30">
        <v>11554</v>
      </c>
      <c r="I107" s="30">
        <v>11130</v>
      </c>
      <c r="J107" s="30">
        <v>11600</v>
      </c>
      <c r="K107" s="30">
        <v>11426</v>
      </c>
      <c r="L107" s="30">
        <v>11288</v>
      </c>
      <c r="M107" s="30">
        <v>11119</v>
      </c>
      <c r="N107" s="28">
        <v>10810</v>
      </c>
      <c r="O107" s="30">
        <v>10527</v>
      </c>
      <c r="P107" s="30">
        <v>10372</v>
      </c>
      <c r="Q107" s="30">
        <v>10206</v>
      </c>
      <c r="R107" s="28">
        <v>10163</v>
      </c>
      <c r="S107" s="28">
        <v>10103</v>
      </c>
      <c r="T107" s="30">
        <v>10177</v>
      </c>
      <c r="U107" s="28">
        <v>10223</v>
      </c>
      <c r="V107" s="28">
        <v>10268</v>
      </c>
      <c r="W107" s="28">
        <v>10329</v>
      </c>
      <c r="X107" s="30">
        <v>10356</v>
      </c>
      <c r="Y107" s="30">
        <v>10402</v>
      </c>
      <c r="Z107" s="30">
        <v>10438</v>
      </c>
      <c r="AA107" s="30">
        <v>10504</v>
      </c>
      <c r="AB107" s="28">
        <v>10548</v>
      </c>
      <c r="AC107" s="28">
        <v>10546</v>
      </c>
      <c r="AD107" s="30">
        <v>10576</v>
      </c>
      <c r="AE107" s="28">
        <v>10627</v>
      </c>
      <c r="AF107" s="28">
        <v>10644</v>
      </c>
      <c r="AG107" s="30">
        <v>10588</v>
      </c>
      <c r="AH107" s="28">
        <v>10590</v>
      </c>
      <c r="AI107" s="30">
        <v>10576</v>
      </c>
      <c r="AJ107" s="30">
        <v>10494</v>
      </c>
      <c r="AK107" s="30">
        <v>10447</v>
      </c>
      <c r="AL107" s="30">
        <v>10393</v>
      </c>
      <c r="AM107" s="30">
        <v>10425</v>
      </c>
      <c r="AN107" s="30">
        <v>10363</v>
      </c>
      <c r="AO107" s="30">
        <v>10299</v>
      </c>
      <c r="AP107" s="30">
        <v>10195</v>
      </c>
      <c r="AQ107" s="21">
        <v>10135</v>
      </c>
      <c r="AR107" s="21">
        <v>10022</v>
      </c>
      <c r="AS107" s="21">
        <v>9952</v>
      </c>
      <c r="AT107" s="21">
        <v>9854</v>
      </c>
      <c r="AU107" s="21">
        <v>9793</v>
      </c>
      <c r="AV107" s="21">
        <v>9732</v>
      </c>
      <c r="AW107" s="21">
        <v>9672</v>
      </c>
      <c r="AX107" s="21">
        <v>9573</v>
      </c>
      <c r="AY107" s="21">
        <v>9479</v>
      </c>
      <c r="AZ107" s="21">
        <v>9335</v>
      </c>
      <c r="BA107" s="21">
        <v>9217</v>
      </c>
      <c r="BB107" s="21">
        <v>9128</v>
      </c>
      <c r="BC107" s="21">
        <v>9048</v>
      </c>
      <c r="BD107" s="21">
        <v>8917</v>
      </c>
      <c r="BE107" s="21">
        <v>8824</v>
      </c>
      <c r="BF107" s="21">
        <v>8712</v>
      </c>
      <c r="BG107" s="21">
        <v>8614</v>
      </c>
      <c r="BH107" s="21">
        <v>8443</v>
      </c>
      <c r="BI107" s="21">
        <v>8380</v>
      </c>
      <c r="BJ107" s="21">
        <v>8235</v>
      </c>
      <c r="BK107" s="21">
        <v>8126</v>
      </c>
      <c r="BL107" s="21">
        <v>7988</v>
      </c>
      <c r="BM107" s="21">
        <v>7932</v>
      </c>
      <c r="BN107" s="21">
        <v>7831</v>
      </c>
      <c r="BO107" s="21">
        <v>7728</v>
      </c>
      <c r="BP107" s="21">
        <v>7584</v>
      </c>
      <c r="BQ107" s="45" t="s">
        <v>27</v>
      </c>
      <c r="BR107" s="2"/>
      <c r="BS107" s="30">
        <v>82.02</v>
      </c>
      <c r="BT107" s="30">
        <v>82.02</v>
      </c>
      <c r="BU107" s="30">
        <v>2320</v>
      </c>
      <c r="BV107" s="6"/>
      <c r="BW107" s="30">
        <v>10883</v>
      </c>
      <c r="BX107" s="22">
        <v>5209</v>
      </c>
      <c r="BY107" s="44">
        <f t="shared" si="15"/>
        <v>5674</v>
      </c>
      <c r="BZ107" s="4"/>
      <c r="CA107" s="19">
        <f t="shared" si="28"/>
        <v>10426</v>
      </c>
      <c r="CB107" s="30">
        <v>5130</v>
      </c>
      <c r="CC107" s="30">
        <v>5296</v>
      </c>
      <c r="CD107" s="7"/>
      <c r="CE107" s="65">
        <f t="shared" si="29"/>
        <v>10220</v>
      </c>
      <c r="CF107" s="63">
        <v>4983</v>
      </c>
      <c r="CG107" s="63">
        <v>5237</v>
      </c>
      <c r="CH107" s="63">
        <v>2245</v>
      </c>
      <c r="CI107" s="4"/>
      <c r="CJ107" s="19">
        <f t="shared" si="30"/>
        <v>10215</v>
      </c>
      <c r="CK107" s="30">
        <v>4980</v>
      </c>
      <c r="CL107" s="30">
        <v>5235</v>
      </c>
      <c r="CM107" s="30">
        <v>10220</v>
      </c>
      <c r="CN107" s="1"/>
      <c r="CO107" s="24" t="s">
        <v>27</v>
      </c>
      <c r="CP107" s="65">
        <f t="shared" si="31"/>
        <v>9767</v>
      </c>
      <c r="CQ107" s="63">
        <v>4707</v>
      </c>
      <c r="CR107" s="63">
        <v>5060</v>
      </c>
      <c r="CS107" s="63">
        <v>2288</v>
      </c>
      <c r="CT107" s="4"/>
      <c r="CU107" s="19">
        <f t="shared" si="32"/>
        <v>9893</v>
      </c>
      <c r="CV107" s="21">
        <v>4795</v>
      </c>
      <c r="CW107" s="21">
        <v>5098</v>
      </c>
    </row>
    <row r="108" spans="2:101" ht="13.5" customHeight="1" x14ac:dyDescent="0.15">
      <c r="B108" s="146" t="s">
        <v>186</v>
      </c>
      <c r="C108" s="146"/>
      <c r="D108" s="130" t="s">
        <v>28</v>
      </c>
      <c r="E108" s="30">
        <v>4852</v>
      </c>
      <c r="F108" s="30">
        <v>4790</v>
      </c>
      <c r="G108" s="30">
        <v>4650</v>
      </c>
      <c r="H108" s="30">
        <v>4697</v>
      </c>
      <c r="I108" s="30">
        <v>4720</v>
      </c>
      <c r="J108" s="30">
        <v>5011</v>
      </c>
      <c r="K108" s="30">
        <v>5000</v>
      </c>
      <c r="L108" s="30">
        <v>5026</v>
      </c>
      <c r="M108" s="30">
        <v>5094</v>
      </c>
      <c r="N108" s="28">
        <v>5127</v>
      </c>
      <c r="O108" s="30">
        <v>5159</v>
      </c>
      <c r="P108" s="30">
        <v>5209</v>
      </c>
      <c r="Q108" s="30">
        <v>5687</v>
      </c>
      <c r="R108" s="28">
        <v>6253</v>
      </c>
      <c r="S108" s="28">
        <v>7415</v>
      </c>
      <c r="T108" s="30">
        <v>8473</v>
      </c>
      <c r="U108" s="28">
        <v>9654</v>
      </c>
      <c r="V108" s="28">
        <v>10998</v>
      </c>
      <c r="W108" s="28">
        <v>12183</v>
      </c>
      <c r="X108" s="30">
        <v>13397</v>
      </c>
      <c r="Y108" s="30">
        <v>14259</v>
      </c>
      <c r="Z108" s="30">
        <v>15003</v>
      </c>
      <c r="AA108" s="30">
        <v>15876</v>
      </c>
      <c r="AB108" s="28">
        <v>16595</v>
      </c>
      <c r="AC108" s="28">
        <v>17519</v>
      </c>
      <c r="AD108" s="30">
        <v>18408</v>
      </c>
      <c r="AE108" s="28">
        <v>19216</v>
      </c>
      <c r="AF108" s="28">
        <v>20046</v>
      </c>
      <c r="AG108" s="30">
        <v>21384</v>
      </c>
      <c r="AH108" s="28">
        <v>22871</v>
      </c>
      <c r="AI108" s="30">
        <v>25320</v>
      </c>
      <c r="AJ108" s="30">
        <v>26533</v>
      </c>
      <c r="AK108" s="30">
        <v>27550</v>
      </c>
      <c r="AL108" s="30">
        <v>28526</v>
      </c>
      <c r="AM108" s="30">
        <v>29931</v>
      </c>
      <c r="AN108" s="30">
        <v>30786</v>
      </c>
      <c r="AO108" s="30">
        <v>32145</v>
      </c>
      <c r="AP108" s="30">
        <v>33465</v>
      </c>
      <c r="AQ108" s="21">
        <v>34566</v>
      </c>
      <c r="AR108" s="21">
        <v>35617</v>
      </c>
      <c r="AS108" s="21">
        <v>36385</v>
      </c>
      <c r="AT108" s="21">
        <v>37040</v>
      </c>
      <c r="AU108" s="21">
        <v>38156</v>
      </c>
      <c r="AV108" s="21">
        <v>39816</v>
      </c>
      <c r="AW108" s="21">
        <v>41246</v>
      </c>
      <c r="AX108" s="21">
        <v>42572</v>
      </c>
      <c r="AY108" s="21">
        <v>43854</v>
      </c>
      <c r="AZ108" s="21">
        <v>44877</v>
      </c>
      <c r="BA108" s="21">
        <v>45980</v>
      </c>
      <c r="BB108" s="21">
        <v>46915</v>
      </c>
      <c r="BC108" s="21">
        <v>47924</v>
      </c>
      <c r="BD108" s="21">
        <v>49033</v>
      </c>
      <c r="BE108" s="21">
        <v>49920</v>
      </c>
      <c r="BF108" s="21">
        <v>51006</v>
      </c>
      <c r="BG108" s="21">
        <v>51836</v>
      </c>
      <c r="BH108" s="21">
        <v>52146</v>
      </c>
      <c r="BI108" s="21"/>
      <c r="BJ108" s="21"/>
      <c r="BK108" s="21"/>
      <c r="BL108" s="21"/>
      <c r="BM108" s="21"/>
      <c r="BN108" s="21"/>
      <c r="BO108" s="21"/>
      <c r="BP108" s="21"/>
      <c r="BQ108" s="45" t="s">
        <v>251</v>
      </c>
      <c r="BR108" s="2"/>
      <c r="BS108" s="30">
        <v>49.13</v>
      </c>
      <c r="BT108" s="30">
        <v>49.13</v>
      </c>
      <c r="BU108" s="30">
        <v>8451</v>
      </c>
      <c r="BV108" s="6"/>
      <c r="BW108" s="30">
        <v>4825</v>
      </c>
      <c r="BX108" s="22">
        <v>2327</v>
      </c>
      <c r="BY108" s="44">
        <f t="shared" si="15"/>
        <v>2498</v>
      </c>
      <c r="BZ108" s="4"/>
      <c r="CA108" s="19">
        <f t="shared" si="28"/>
        <v>24611</v>
      </c>
      <c r="CB108" s="30">
        <v>12182</v>
      </c>
      <c r="CC108" s="30">
        <v>12429</v>
      </c>
      <c r="CD108" s="7"/>
      <c r="CE108" s="65">
        <f t="shared" si="29"/>
        <v>30224</v>
      </c>
      <c r="CF108" s="63">
        <v>14966</v>
      </c>
      <c r="CG108" s="63">
        <v>15258</v>
      </c>
      <c r="CH108" s="63">
        <v>8657</v>
      </c>
      <c r="CI108" s="4"/>
      <c r="CJ108" s="19">
        <f t="shared" si="30"/>
        <v>30180</v>
      </c>
      <c r="CK108" s="30">
        <v>14945</v>
      </c>
      <c r="CL108" s="30">
        <v>15235</v>
      </c>
      <c r="CM108" s="30">
        <v>30224</v>
      </c>
      <c r="CN108" s="1"/>
      <c r="CO108" s="24" t="s">
        <v>28</v>
      </c>
      <c r="CP108" s="65">
        <f t="shared" si="31"/>
        <v>35906</v>
      </c>
      <c r="CQ108" s="63">
        <v>17700</v>
      </c>
      <c r="CR108" s="63">
        <v>18206</v>
      </c>
      <c r="CS108" s="63">
        <v>10886</v>
      </c>
      <c r="CT108" s="4"/>
      <c r="CU108" s="19">
        <f t="shared" si="32"/>
        <v>35034</v>
      </c>
      <c r="CV108" s="21">
        <v>17362</v>
      </c>
      <c r="CW108" s="21">
        <v>17672</v>
      </c>
    </row>
    <row r="109" spans="2:101" ht="13.5" customHeight="1" x14ac:dyDescent="0.15">
      <c r="B109" s="146" t="s">
        <v>187</v>
      </c>
      <c r="C109" s="146"/>
      <c r="D109" s="130" t="s">
        <v>29</v>
      </c>
      <c r="E109" s="30">
        <v>6614</v>
      </c>
      <c r="F109" s="30">
        <v>6498</v>
      </c>
      <c r="G109" s="30">
        <v>5597</v>
      </c>
      <c r="H109" s="30">
        <v>5526</v>
      </c>
      <c r="I109" s="30">
        <v>5334</v>
      </c>
      <c r="J109" s="30">
        <v>5906</v>
      </c>
      <c r="K109" s="30">
        <v>5676</v>
      </c>
      <c r="L109" s="30">
        <v>5454</v>
      </c>
      <c r="M109" s="30">
        <v>5277</v>
      </c>
      <c r="N109" s="28">
        <v>5353</v>
      </c>
      <c r="O109" s="30">
        <v>5291</v>
      </c>
      <c r="P109" s="30">
        <v>5222</v>
      </c>
      <c r="Q109" s="30">
        <v>5208</v>
      </c>
      <c r="R109" s="28">
        <v>5178</v>
      </c>
      <c r="S109" s="28">
        <v>5192</v>
      </c>
      <c r="T109" s="30">
        <v>5206</v>
      </c>
      <c r="U109" s="28">
        <v>5177</v>
      </c>
      <c r="V109" s="28">
        <v>5179</v>
      </c>
      <c r="W109" s="28">
        <v>5256</v>
      </c>
      <c r="X109" s="30">
        <v>5244</v>
      </c>
      <c r="Y109" s="30">
        <v>5290</v>
      </c>
      <c r="Z109" s="30">
        <v>5385</v>
      </c>
      <c r="AA109" s="30">
        <v>5463</v>
      </c>
      <c r="AB109" s="28">
        <v>5504</v>
      </c>
      <c r="AC109" s="28">
        <v>5524</v>
      </c>
      <c r="AD109" s="30">
        <v>5642</v>
      </c>
      <c r="AE109" s="28">
        <v>5695</v>
      </c>
      <c r="AF109" s="28">
        <v>5718</v>
      </c>
      <c r="AG109" s="30">
        <v>5764</v>
      </c>
      <c r="AH109" s="28">
        <v>5844</v>
      </c>
      <c r="AI109" s="30">
        <v>5929</v>
      </c>
      <c r="AJ109" s="30">
        <v>5980</v>
      </c>
      <c r="AK109" s="30">
        <v>6043</v>
      </c>
      <c r="AL109" s="30">
        <v>6032</v>
      </c>
      <c r="AM109" s="30">
        <v>6019</v>
      </c>
      <c r="AN109" s="30">
        <v>6116</v>
      </c>
      <c r="AO109" s="30">
        <v>6159</v>
      </c>
      <c r="AP109" s="30">
        <v>6109</v>
      </c>
      <c r="AQ109" s="21">
        <v>6118</v>
      </c>
      <c r="AR109" s="21">
        <v>6081</v>
      </c>
      <c r="AS109" s="21">
        <v>6056</v>
      </c>
      <c r="AT109" s="21">
        <v>5963</v>
      </c>
      <c r="AU109" s="21">
        <v>5915</v>
      </c>
      <c r="AV109" s="21">
        <v>5860</v>
      </c>
      <c r="AW109" s="21">
        <v>5773</v>
      </c>
      <c r="AX109" s="21">
        <v>5726</v>
      </c>
      <c r="AY109" s="21">
        <v>5698</v>
      </c>
      <c r="AZ109" s="21">
        <v>5641</v>
      </c>
      <c r="BA109" s="21">
        <v>5569</v>
      </c>
      <c r="BB109" s="21">
        <v>5487</v>
      </c>
      <c r="BC109" s="21">
        <v>5466</v>
      </c>
      <c r="BD109" s="21">
        <v>5547</v>
      </c>
      <c r="BE109" s="21">
        <v>5528</v>
      </c>
      <c r="BF109" s="21">
        <v>5629</v>
      </c>
      <c r="BG109" s="21">
        <v>5771</v>
      </c>
      <c r="BH109" s="21">
        <v>5781</v>
      </c>
      <c r="BI109" s="21">
        <v>5877</v>
      </c>
      <c r="BJ109" s="21">
        <v>5875</v>
      </c>
      <c r="BK109" s="21">
        <v>5983</v>
      </c>
      <c r="BL109" s="21">
        <v>5985</v>
      </c>
      <c r="BM109" s="21">
        <v>5870</v>
      </c>
      <c r="BN109" s="21">
        <v>5770</v>
      </c>
      <c r="BO109" s="21">
        <v>5650</v>
      </c>
      <c r="BP109" s="21">
        <v>5569</v>
      </c>
      <c r="BQ109" s="45" t="s">
        <v>29</v>
      </c>
      <c r="BR109" s="2"/>
      <c r="BS109" s="30">
        <v>60.19</v>
      </c>
      <c r="BT109" s="30">
        <v>60.19</v>
      </c>
      <c r="BU109" s="30">
        <v>1546</v>
      </c>
      <c r="BV109" s="6"/>
      <c r="BW109" s="30">
        <v>5575</v>
      </c>
      <c r="BX109" s="22">
        <v>2754</v>
      </c>
      <c r="BY109" s="44">
        <f t="shared" si="15"/>
        <v>2821</v>
      </c>
      <c r="BZ109" s="4"/>
      <c r="CA109" s="19">
        <f t="shared" si="28"/>
        <v>5885</v>
      </c>
      <c r="CB109" s="30">
        <v>2929</v>
      </c>
      <c r="CC109" s="30">
        <v>2956</v>
      </c>
      <c r="CD109" s="7"/>
      <c r="CE109" s="65">
        <f t="shared" si="29"/>
        <v>6028</v>
      </c>
      <c r="CF109" s="63">
        <v>2990</v>
      </c>
      <c r="CG109" s="63">
        <v>3038</v>
      </c>
      <c r="CH109" s="63">
        <v>1571</v>
      </c>
      <c r="CI109" s="4"/>
      <c r="CJ109" s="19">
        <f t="shared" si="30"/>
        <v>6021</v>
      </c>
      <c r="CK109" s="30">
        <v>2987</v>
      </c>
      <c r="CL109" s="30">
        <v>3034</v>
      </c>
      <c r="CM109" s="30">
        <v>6028</v>
      </c>
      <c r="CN109" s="1"/>
      <c r="CO109" s="24" t="s">
        <v>29</v>
      </c>
      <c r="CP109" s="65">
        <f t="shared" si="31"/>
        <v>5992</v>
      </c>
      <c r="CQ109" s="63">
        <v>2957</v>
      </c>
      <c r="CR109" s="63">
        <v>3035</v>
      </c>
      <c r="CS109" s="63">
        <v>1618</v>
      </c>
      <c r="CT109" s="4"/>
      <c r="CU109" s="19">
        <f t="shared" si="32"/>
        <v>6020</v>
      </c>
      <c r="CV109" s="21">
        <v>2961</v>
      </c>
      <c r="CW109" s="21">
        <v>3059</v>
      </c>
    </row>
    <row r="110" spans="2:101" ht="13.5" customHeight="1" x14ac:dyDescent="0.15">
      <c r="B110" s="146" t="s">
        <v>190</v>
      </c>
      <c r="C110" s="146"/>
      <c r="D110" s="130" t="s">
        <v>33</v>
      </c>
      <c r="E110" s="30">
        <v>10039</v>
      </c>
      <c r="F110" s="30">
        <v>9940</v>
      </c>
      <c r="G110" s="30">
        <v>9654</v>
      </c>
      <c r="H110" s="30">
        <v>9355</v>
      </c>
      <c r="I110" s="30">
        <v>9230</v>
      </c>
      <c r="J110" s="30">
        <v>9426</v>
      </c>
      <c r="K110" s="30">
        <v>9445</v>
      </c>
      <c r="L110" s="30">
        <v>9450</v>
      </c>
      <c r="M110" s="30">
        <v>9242</v>
      </c>
      <c r="N110" s="28">
        <v>9178</v>
      </c>
      <c r="O110" s="30">
        <v>9027</v>
      </c>
      <c r="P110" s="30">
        <v>8924</v>
      </c>
      <c r="Q110" s="30">
        <v>8863</v>
      </c>
      <c r="R110" s="28">
        <v>8868</v>
      </c>
      <c r="S110" s="28">
        <v>8788</v>
      </c>
      <c r="T110" s="30">
        <v>8746</v>
      </c>
      <c r="U110" s="28">
        <v>8777</v>
      </c>
      <c r="V110" s="28">
        <v>8843</v>
      </c>
      <c r="W110" s="28">
        <v>8880</v>
      </c>
      <c r="X110" s="30">
        <v>8944</v>
      </c>
      <c r="Y110" s="30">
        <v>8923</v>
      </c>
      <c r="Z110" s="30">
        <v>8848</v>
      </c>
      <c r="AA110" s="30">
        <v>8846</v>
      </c>
      <c r="AB110" s="28">
        <v>8862</v>
      </c>
      <c r="AC110" s="28">
        <v>8855</v>
      </c>
      <c r="AD110" s="30">
        <v>8914</v>
      </c>
      <c r="AE110" s="28">
        <v>8873</v>
      </c>
      <c r="AF110" s="28">
        <v>8879</v>
      </c>
      <c r="AG110" s="30">
        <v>8860</v>
      </c>
      <c r="AH110" s="28">
        <v>8859</v>
      </c>
      <c r="AI110" s="30">
        <v>8815</v>
      </c>
      <c r="AJ110" s="30">
        <v>8759</v>
      </c>
      <c r="AK110" s="30">
        <v>8689</v>
      </c>
      <c r="AL110" s="30">
        <v>8623</v>
      </c>
      <c r="AM110" s="30">
        <v>8575</v>
      </c>
      <c r="AN110" s="30">
        <v>8553</v>
      </c>
      <c r="AO110" s="30">
        <v>8528</v>
      </c>
      <c r="AP110" s="21">
        <v>8478</v>
      </c>
      <c r="AQ110" s="21">
        <v>8430</v>
      </c>
      <c r="AR110" s="21">
        <v>8382</v>
      </c>
      <c r="AS110" s="21">
        <v>8288</v>
      </c>
      <c r="AT110" s="21">
        <v>8210</v>
      </c>
      <c r="AU110" s="21">
        <v>8152</v>
      </c>
      <c r="AV110" s="21">
        <v>8037</v>
      </c>
      <c r="AW110" s="21">
        <v>7950</v>
      </c>
      <c r="AX110" s="21">
        <v>7877</v>
      </c>
      <c r="AY110" s="21">
        <v>7845</v>
      </c>
      <c r="AZ110" s="21">
        <v>7761</v>
      </c>
      <c r="BA110" s="21">
        <v>7666</v>
      </c>
      <c r="BB110" s="21">
        <v>7562</v>
      </c>
      <c r="BC110" s="21">
        <v>7526</v>
      </c>
      <c r="BD110" s="21">
        <v>7474</v>
      </c>
      <c r="BE110" s="21">
        <v>7401</v>
      </c>
      <c r="BF110" s="21">
        <v>7334</v>
      </c>
      <c r="BG110" s="21">
        <v>7317</v>
      </c>
      <c r="BH110" s="21">
        <v>7221</v>
      </c>
      <c r="BI110" s="21">
        <v>7137</v>
      </c>
      <c r="BJ110" s="21">
        <v>6997</v>
      </c>
      <c r="BK110" s="21">
        <v>6892</v>
      </c>
      <c r="BL110" s="21">
        <v>6779</v>
      </c>
      <c r="BM110" s="21">
        <v>6648</v>
      </c>
      <c r="BN110" s="21">
        <v>6523</v>
      </c>
      <c r="BO110" s="21">
        <v>6401</v>
      </c>
      <c r="BP110" s="21">
        <v>6265</v>
      </c>
      <c r="BQ110" s="45" t="s">
        <v>33</v>
      </c>
      <c r="BR110" s="2"/>
      <c r="BS110" s="30">
        <v>109.23</v>
      </c>
      <c r="BT110" s="30">
        <v>109.23</v>
      </c>
      <c r="BU110" s="30">
        <v>1832</v>
      </c>
      <c r="BV110" s="6"/>
      <c r="BW110" s="30">
        <v>9146</v>
      </c>
      <c r="BX110" s="22">
        <v>4464</v>
      </c>
      <c r="BY110" s="44">
        <f>BW110-BX110</f>
        <v>4682</v>
      </c>
      <c r="BZ110" s="4"/>
      <c r="CA110" s="19">
        <f>CB110+CC110</f>
        <v>8717</v>
      </c>
      <c r="CB110" s="21">
        <v>4280</v>
      </c>
      <c r="CC110" s="30">
        <v>4437</v>
      </c>
      <c r="CD110" s="7"/>
      <c r="CE110" s="65">
        <f>SUM(CF110:CG110)</f>
        <v>8463</v>
      </c>
      <c r="CF110" s="63">
        <v>4175</v>
      </c>
      <c r="CG110" s="63">
        <v>4288</v>
      </c>
      <c r="CH110" s="63">
        <v>1833</v>
      </c>
      <c r="CI110" s="4"/>
      <c r="CJ110" s="19">
        <f>CK110+CL110</f>
        <v>8435</v>
      </c>
      <c r="CK110" s="21">
        <v>4166</v>
      </c>
      <c r="CL110" s="21">
        <v>4269</v>
      </c>
      <c r="CM110" s="21">
        <v>8463</v>
      </c>
      <c r="CN110" s="1"/>
      <c r="CO110" s="24" t="s">
        <v>33</v>
      </c>
      <c r="CP110" s="65">
        <f>SUM(CQ110:CR110)</f>
        <v>8162</v>
      </c>
      <c r="CQ110" s="63">
        <v>4018</v>
      </c>
      <c r="CR110" s="63">
        <v>4144</v>
      </c>
      <c r="CS110" s="63">
        <v>1923</v>
      </c>
      <c r="CT110" s="4"/>
      <c r="CU110" s="19">
        <f>CV110+CW110</f>
        <v>8291</v>
      </c>
      <c r="CV110" s="21">
        <v>4100</v>
      </c>
      <c r="CW110" s="21">
        <v>4191</v>
      </c>
    </row>
    <row r="111" spans="2:101" ht="13.5" customHeight="1" x14ac:dyDescent="0.15">
      <c r="B111" s="146" t="s">
        <v>189</v>
      </c>
      <c r="C111" s="146"/>
      <c r="D111" s="149" t="s">
        <v>87</v>
      </c>
      <c r="E111" s="19">
        <f t="shared" ref="E111:M111" si="33">E133+E132+E131</f>
        <v>37118</v>
      </c>
      <c r="F111" s="19">
        <f t="shared" si="33"/>
        <v>36740</v>
      </c>
      <c r="G111" s="19">
        <f t="shared" si="33"/>
        <v>35439</v>
      </c>
      <c r="H111" s="19">
        <f t="shared" si="33"/>
        <v>34751</v>
      </c>
      <c r="I111" s="19">
        <f t="shared" si="33"/>
        <v>34108</v>
      </c>
      <c r="J111" s="19">
        <f t="shared" si="33"/>
        <v>34714</v>
      </c>
      <c r="K111" s="19">
        <f t="shared" si="33"/>
        <v>34257</v>
      </c>
      <c r="L111" s="19">
        <f t="shared" si="33"/>
        <v>33744</v>
      </c>
      <c r="M111" s="19">
        <f t="shared" si="33"/>
        <v>33351</v>
      </c>
      <c r="N111" s="19">
        <f>N133+N132+N131</f>
        <v>32889</v>
      </c>
      <c r="O111" s="19">
        <f>O133+O132+O131</f>
        <v>32959</v>
      </c>
      <c r="P111" s="19">
        <f>P133+P132+P131</f>
        <v>32631</v>
      </c>
      <c r="Q111" s="19">
        <f>Q133+Q132+Q131</f>
        <v>32209</v>
      </c>
      <c r="R111" s="19">
        <f t="shared" ref="R111:AU111" si="34">R133+R132+R131</f>
        <v>32122</v>
      </c>
      <c r="S111" s="19">
        <f t="shared" si="34"/>
        <v>32010</v>
      </c>
      <c r="T111" s="19">
        <f t="shared" si="34"/>
        <v>31912</v>
      </c>
      <c r="U111" s="19">
        <f t="shared" si="34"/>
        <v>31958</v>
      </c>
      <c r="V111" s="19">
        <f t="shared" si="34"/>
        <v>31903</v>
      </c>
      <c r="W111" s="19">
        <f t="shared" si="34"/>
        <v>31893</v>
      </c>
      <c r="X111" s="19">
        <f t="shared" si="34"/>
        <v>31794</v>
      </c>
      <c r="Y111" s="19">
        <f t="shared" si="34"/>
        <v>31737</v>
      </c>
      <c r="Z111" s="19">
        <f t="shared" si="34"/>
        <v>31573</v>
      </c>
      <c r="AA111" s="19">
        <f t="shared" si="34"/>
        <v>31488</v>
      </c>
      <c r="AB111" s="19">
        <f t="shared" si="34"/>
        <v>31457</v>
      </c>
      <c r="AC111" s="19">
        <f t="shared" si="34"/>
        <v>31451</v>
      </c>
      <c r="AD111" s="19">
        <f t="shared" si="34"/>
        <v>31448</v>
      </c>
      <c r="AE111" s="19">
        <f t="shared" si="34"/>
        <v>31367</v>
      </c>
      <c r="AF111" s="19">
        <f t="shared" si="34"/>
        <v>31312</v>
      </c>
      <c r="AG111" s="19">
        <f t="shared" si="34"/>
        <v>31189</v>
      </c>
      <c r="AH111" s="19">
        <f t="shared" si="34"/>
        <v>31049</v>
      </c>
      <c r="AI111" s="19">
        <f t="shared" si="34"/>
        <v>30804</v>
      </c>
      <c r="AJ111" s="19">
        <f t="shared" si="34"/>
        <v>30656</v>
      </c>
      <c r="AK111" s="19">
        <f t="shared" si="34"/>
        <v>30449</v>
      </c>
      <c r="AL111" s="19">
        <f t="shared" si="34"/>
        <v>30349</v>
      </c>
      <c r="AM111" s="19">
        <f t="shared" si="34"/>
        <v>30192</v>
      </c>
      <c r="AN111" s="19">
        <f t="shared" si="34"/>
        <v>29980</v>
      </c>
      <c r="AO111" s="19">
        <f t="shared" si="34"/>
        <v>29691</v>
      </c>
      <c r="AP111" s="19">
        <f t="shared" si="34"/>
        <v>29536</v>
      </c>
      <c r="AQ111" s="19">
        <f t="shared" si="34"/>
        <v>29270</v>
      </c>
      <c r="AR111" s="19">
        <f t="shared" si="34"/>
        <v>29062</v>
      </c>
      <c r="AS111" s="19">
        <f t="shared" si="34"/>
        <v>28873</v>
      </c>
      <c r="AT111" s="19">
        <f t="shared" si="34"/>
        <v>28626</v>
      </c>
      <c r="AU111" s="19">
        <f t="shared" si="34"/>
        <v>28405</v>
      </c>
      <c r="AV111" s="30">
        <v>28219</v>
      </c>
      <c r="AW111" s="30">
        <v>28014</v>
      </c>
      <c r="AX111" s="30">
        <v>27727</v>
      </c>
      <c r="AY111" s="30">
        <v>27382</v>
      </c>
      <c r="AZ111" s="30">
        <v>27069</v>
      </c>
      <c r="BA111" s="30">
        <v>26732</v>
      </c>
      <c r="BB111" s="30">
        <v>26440</v>
      </c>
      <c r="BC111" s="21">
        <v>26119</v>
      </c>
      <c r="BD111" s="30">
        <v>25940</v>
      </c>
      <c r="BE111" s="21">
        <v>25589</v>
      </c>
      <c r="BF111" s="30">
        <v>25266</v>
      </c>
      <c r="BG111" s="21">
        <v>24986</v>
      </c>
      <c r="BH111" s="30">
        <v>24395</v>
      </c>
      <c r="BI111" s="30">
        <v>24212</v>
      </c>
      <c r="BJ111" s="30">
        <v>23853</v>
      </c>
      <c r="BK111" s="30">
        <v>23377</v>
      </c>
      <c r="BL111" s="30">
        <v>22992</v>
      </c>
      <c r="BM111" s="30">
        <v>22568</v>
      </c>
      <c r="BN111" s="30">
        <v>22115</v>
      </c>
      <c r="BO111" s="30">
        <v>21774</v>
      </c>
      <c r="BP111" s="30">
        <v>21427</v>
      </c>
      <c r="BQ111" s="45" t="s">
        <v>87</v>
      </c>
      <c r="BR111" s="2"/>
      <c r="BS111" s="19">
        <f>SUM(BS131:BS133)</f>
        <v>460.82000000000005</v>
      </c>
      <c r="BT111" s="19">
        <f>SUM(BT131:BT133)</f>
        <v>460.82000000000005</v>
      </c>
      <c r="BU111" s="19">
        <f>SUM(BU131:BU133)</f>
        <v>7586</v>
      </c>
      <c r="BV111" s="73"/>
      <c r="BW111" s="19">
        <f>SUM(BW131:BW133)</f>
        <v>33687</v>
      </c>
      <c r="BX111" s="19">
        <f>SUM(BX131:BX133)</f>
        <v>15970</v>
      </c>
      <c r="BY111" s="19">
        <f>SUM(BY131:BY133)</f>
        <v>17717</v>
      </c>
      <c r="BZ111" s="4"/>
      <c r="CA111" s="19">
        <f>SUM(CA131:CA133)</f>
        <v>30184</v>
      </c>
      <c r="CB111" s="19">
        <f>SUM(CB131:CB133)</f>
        <v>14662</v>
      </c>
      <c r="CC111" s="19">
        <f>SUM(CC131:CC133)</f>
        <v>15522</v>
      </c>
      <c r="CD111" s="7"/>
      <c r="CE111" s="19">
        <f>SUM(CE131:CE133)</f>
        <v>29466</v>
      </c>
      <c r="CF111" s="19">
        <f>SUM(CF131:CF133)</f>
        <v>14366</v>
      </c>
      <c r="CG111" s="19">
        <f>SUM(CG131:CG133)</f>
        <v>15100</v>
      </c>
      <c r="CH111" s="19">
        <f>SUM(CH131:CH133)</f>
        <v>7518</v>
      </c>
      <c r="CI111" s="4"/>
      <c r="CJ111" s="19">
        <f>SUM(CJ131:CJ133)</f>
        <v>29410</v>
      </c>
      <c r="CK111" s="19">
        <f>SUM(CK131:CK133)</f>
        <v>14337</v>
      </c>
      <c r="CL111" s="19">
        <f>SUM(CL131:CL133)</f>
        <v>15073</v>
      </c>
      <c r="CM111" s="19">
        <f>SUM(CM131:CM133)</f>
        <v>29466</v>
      </c>
      <c r="CN111" s="1"/>
      <c r="CO111" s="24"/>
      <c r="CP111" s="19">
        <f>SUM(CP131:CP133)</f>
        <v>28330</v>
      </c>
      <c r="CQ111" s="19">
        <f>SUM(CQ131:CQ133)</f>
        <v>13832</v>
      </c>
      <c r="CR111" s="19">
        <f>SUM(CR131:CR133)</f>
        <v>14498</v>
      </c>
      <c r="CS111" s="19">
        <f>SUM(CS131:CS133)</f>
        <v>7669</v>
      </c>
      <c r="CT111" s="4"/>
      <c r="CU111" s="19">
        <f>SUM(CU131:CU133)</f>
        <v>28651</v>
      </c>
      <c r="CV111" s="19">
        <f>SUM(CV131:CV133)</f>
        <v>13954</v>
      </c>
      <c r="CW111" s="19">
        <f>SUM(CW131:CW133)</f>
        <v>14697</v>
      </c>
    </row>
    <row r="112" spans="2:101" ht="13.5" customHeight="1" x14ac:dyDescent="0.15">
      <c r="B112" s="146" t="s">
        <v>191</v>
      </c>
      <c r="C112" s="146"/>
      <c r="D112" s="130" t="s">
        <v>39</v>
      </c>
      <c r="E112" s="30">
        <v>23645</v>
      </c>
      <c r="F112" s="30">
        <v>23182</v>
      </c>
      <c r="G112" s="30">
        <v>22688</v>
      </c>
      <c r="H112" s="30">
        <v>22272</v>
      </c>
      <c r="I112" s="30">
        <v>21803</v>
      </c>
      <c r="J112" s="30">
        <v>23506</v>
      </c>
      <c r="K112" s="30">
        <v>23024</v>
      </c>
      <c r="L112" s="30">
        <v>22817</v>
      </c>
      <c r="M112" s="30">
        <v>22580</v>
      </c>
      <c r="N112" s="28">
        <v>22434</v>
      </c>
      <c r="O112" s="30">
        <v>22229</v>
      </c>
      <c r="P112" s="30">
        <v>21921</v>
      </c>
      <c r="Q112" s="30">
        <v>20795</v>
      </c>
      <c r="R112" s="28">
        <v>20716</v>
      </c>
      <c r="S112" s="28">
        <v>20820</v>
      </c>
      <c r="T112" s="30">
        <v>20946</v>
      </c>
      <c r="U112" s="28">
        <v>21074</v>
      </c>
      <c r="V112" s="28">
        <v>21100</v>
      </c>
      <c r="W112" s="28">
        <v>21308</v>
      </c>
      <c r="X112" s="30">
        <v>21439</v>
      </c>
      <c r="Y112" s="30">
        <v>21524</v>
      </c>
      <c r="Z112" s="30">
        <v>21642</v>
      </c>
      <c r="AA112" s="30">
        <v>21629</v>
      </c>
      <c r="AB112" s="28">
        <v>21599</v>
      </c>
      <c r="AC112" s="28">
        <v>21600</v>
      </c>
      <c r="AD112" s="30">
        <v>21576</v>
      </c>
      <c r="AE112" s="28">
        <v>21594</v>
      </c>
      <c r="AF112" s="28">
        <v>21477</v>
      </c>
      <c r="AG112" s="30">
        <v>21357</v>
      </c>
      <c r="AH112" s="28">
        <v>21262</v>
      </c>
      <c r="AI112" s="30">
        <v>21153</v>
      </c>
      <c r="AJ112" s="30">
        <v>21065</v>
      </c>
      <c r="AK112" s="30">
        <v>20869</v>
      </c>
      <c r="AL112" s="30">
        <v>20725</v>
      </c>
      <c r="AM112" s="30">
        <v>20639</v>
      </c>
      <c r="AN112" s="30">
        <v>20550</v>
      </c>
      <c r="AO112" s="30">
        <v>20412</v>
      </c>
      <c r="AP112" s="21">
        <v>20148</v>
      </c>
      <c r="AQ112" s="21">
        <v>19988</v>
      </c>
      <c r="AR112" s="21">
        <v>19819</v>
      </c>
      <c r="AS112" s="21">
        <v>19649</v>
      </c>
      <c r="AT112" s="21">
        <v>19582</v>
      </c>
      <c r="AU112" s="21">
        <v>19374</v>
      </c>
      <c r="AV112" s="21">
        <v>19218</v>
      </c>
      <c r="AW112" s="21">
        <v>18952</v>
      </c>
      <c r="AX112" s="21">
        <v>18774</v>
      </c>
      <c r="AY112" s="21">
        <v>18507</v>
      </c>
      <c r="AZ112" s="21">
        <v>18247</v>
      </c>
      <c r="BA112" s="21">
        <v>18143</v>
      </c>
      <c r="BB112" s="21">
        <v>17892</v>
      </c>
      <c r="BC112" s="21">
        <v>17748</v>
      </c>
      <c r="BD112" s="21">
        <v>17690</v>
      </c>
      <c r="BE112" s="21">
        <v>17483</v>
      </c>
      <c r="BF112" s="21">
        <v>17335</v>
      </c>
      <c r="BG112" s="30">
        <v>17168</v>
      </c>
      <c r="BH112" s="21">
        <v>16934</v>
      </c>
      <c r="BI112" s="21">
        <v>16768</v>
      </c>
      <c r="BJ112" s="21">
        <v>16592</v>
      </c>
      <c r="BK112" s="21">
        <v>16285</v>
      </c>
      <c r="BL112" s="21">
        <v>15910</v>
      </c>
      <c r="BM112" s="21">
        <v>15548</v>
      </c>
      <c r="BN112" s="21">
        <v>15182</v>
      </c>
      <c r="BO112" s="21">
        <v>14930</v>
      </c>
      <c r="BP112" s="21">
        <v>14628</v>
      </c>
      <c r="BQ112" s="45" t="s">
        <v>39</v>
      </c>
      <c r="BR112" s="2"/>
      <c r="BS112" s="30">
        <v>82.08</v>
      </c>
      <c r="BT112" s="30">
        <v>82.08</v>
      </c>
      <c r="BU112" s="30">
        <v>5550</v>
      </c>
      <c r="BV112" s="6"/>
      <c r="BW112" s="30">
        <v>21226</v>
      </c>
      <c r="BX112" s="22">
        <v>10249</v>
      </c>
      <c r="BY112" s="44">
        <f>BW112-BX112</f>
        <v>10977</v>
      </c>
      <c r="BZ112" s="4"/>
      <c r="CA112" s="19">
        <f>CB112+CC112</f>
        <v>20871</v>
      </c>
      <c r="CB112" s="21">
        <v>10225</v>
      </c>
      <c r="CC112" s="30">
        <v>10646</v>
      </c>
      <c r="CD112" s="7"/>
      <c r="CE112" s="65">
        <f>SUM(CF112:CG112)</f>
        <v>20170</v>
      </c>
      <c r="CF112" s="63">
        <v>9805</v>
      </c>
      <c r="CG112" s="63">
        <v>10365</v>
      </c>
      <c r="CH112" s="63">
        <v>5467</v>
      </c>
      <c r="CI112" s="4"/>
      <c r="CJ112" s="19">
        <f>CK112+CL112</f>
        <v>20149</v>
      </c>
      <c r="CK112" s="21">
        <v>9796</v>
      </c>
      <c r="CL112" s="21">
        <v>10353</v>
      </c>
      <c r="CM112" s="21">
        <v>20170</v>
      </c>
      <c r="CN112" s="1"/>
      <c r="CO112" s="24" t="s">
        <v>39</v>
      </c>
      <c r="CP112" s="65">
        <f>SUM(CQ112:CR112)</f>
        <v>19313</v>
      </c>
      <c r="CQ112" s="63">
        <v>9363</v>
      </c>
      <c r="CR112" s="63">
        <v>9950</v>
      </c>
      <c r="CS112" s="63">
        <v>5517</v>
      </c>
      <c r="CT112" s="4"/>
      <c r="CU112" s="19">
        <f>CV112+CW112</f>
        <v>19478</v>
      </c>
      <c r="CV112" s="21">
        <v>9438</v>
      </c>
      <c r="CW112" s="21">
        <v>10040</v>
      </c>
    </row>
    <row r="113" spans="2:101" ht="13.5" customHeight="1" x14ac:dyDescent="0.15">
      <c r="B113" s="146" t="s">
        <v>192</v>
      </c>
      <c r="C113" s="146"/>
      <c r="D113" s="149" t="s">
        <v>113</v>
      </c>
      <c r="E113" s="19">
        <f t="shared" ref="E113:M113" si="35">E141+E140</f>
        <v>28716</v>
      </c>
      <c r="F113" s="19">
        <f t="shared" si="35"/>
        <v>28443</v>
      </c>
      <c r="G113" s="19">
        <f t="shared" si="35"/>
        <v>27709</v>
      </c>
      <c r="H113" s="19">
        <f t="shared" si="35"/>
        <v>27208</v>
      </c>
      <c r="I113" s="19">
        <f t="shared" si="35"/>
        <v>27432</v>
      </c>
      <c r="J113" s="19">
        <f t="shared" si="35"/>
        <v>28193</v>
      </c>
      <c r="K113" s="19">
        <f t="shared" si="35"/>
        <v>27738</v>
      </c>
      <c r="L113" s="19">
        <f t="shared" si="35"/>
        <v>27653</v>
      </c>
      <c r="M113" s="19">
        <f t="shared" si="35"/>
        <v>27307</v>
      </c>
      <c r="N113" s="19">
        <f>N141+N140</f>
        <v>27224</v>
      </c>
      <c r="O113" s="19">
        <f>O141+O140</f>
        <v>27055</v>
      </c>
      <c r="P113" s="19">
        <f>P141+P140</f>
        <v>27029</v>
      </c>
      <c r="Q113" s="19">
        <f>Q141+Q140</f>
        <v>26919</v>
      </c>
      <c r="R113" s="19">
        <f t="shared" ref="R113:AX113" si="36">R141+R140</f>
        <v>27037</v>
      </c>
      <c r="S113" s="19">
        <f t="shared" si="36"/>
        <v>27258</v>
      </c>
      <c r="T113" s="19">
        <f t="shared" si="36"/>
        <v>27517</v>
      </c>
      <c r="U113" s="19">
        <f t="shared" si="36"/>
        <v>27943</v>
      </c>
      <c r="V113" s="19">
        <f t="shared" si="36"/>
        <v>28188</v>
      </c>
      <c r="W113" s="19">
        <f t="shared" si="36"/>
        <v>28222</v>
      </c>
      <c r="X113" s="19">
        <f t="shared" si="36"/>
        <v>28415</v>
      </c>
      <c r="Y113" s="19">
        <f t="shared" si="36"/>
        <v>28707</v>
      </c>
      <c r="Z113" s="19">
        <f t="shared" si="36"/>
        <v>28795</v>
      </c>
      <c r="AA113" s="19">
        <f t="shared" si="36"/>
        <v>29047</v>
      </c>
      <c r="AB113" s="19">
        <f t="shared" si="36"/>
        <v>29201</v>
      </c>
      <c r="AC113" s="19">
        <f t="shared" si="36"/>
        <v>29177</v>
      </c>
      <c r="AD113" s="19">
        <f t="shared" si="36"/>
        <v>29235</v>
      </c>
      <c r="AE113" s="19">
        <f t="shared" si="36"/>
        <v>29080</v>
      </c>
      <c r="AF113" s="19">
        <f t="shared" si="36"/>
        <v>29005</v>
      </c>
      <c r="AG113" s="19">
        <f t="shared" si="36"/>
        <v>28903</v>
      </c>
      <c r="AH113" s="19">
        <f t="shared" si="36"/>
        <v>28745</v>
      </c>
      <c r="AI113" s="19">
        <f t="shared" si="36"/>
        <v>28547</v>
      </c>
      <c r="AJ113" s="19">
        <f t="shared" si="36"/>
        <v>28421</v>
      </c>
      <c r="AK113" s="19">
        <f t="shared" si="36"/>
        <v>28398</v>
      </c>
      <c r="AL113" s="19">
        <f t="shared" si="36"/>
        <v>28419</v>
      </c>
      <c r="AM113" s="19">
        <f t="shared" si="36"/>
        <v>28375</v>
      </c>
      <c r="AN113" s="19">
        <f t="shared" si="36"/>
        <v>28427</v>
      </c>
      <c r="AO113" s="19">
        <f t="shared" si="36"/>
        <v>28370</v>
      </c>
      <c r="AP113" s="19">
        <f t="shared" si="36"/>
        <v>28290</v>
      </c>
      <c r="AQ113" s="19">
        <f t="shared" si="36"/>
        <v>28149</v>
      </c>
      <c r="AR113" s="19">
        <f t="shared" si="36"/>
        <v>27950</v>
      </c>
      <c r="AS113" s="19">
        <f t="shared" si="36"/>
        <v>27827</v>
      </c>
      <c r="AT113" s="19">
        <f t="shared" si="36"/>
        <v>27529</v>
      </c>
      <c r="AU113" s="19">
        <f t="shared" si="36"/>
        <v>27374</v>
      </c>
      <c r="AV113" s="19">
        <f t="shared" si="36"/>
        <v>27228</v>
      </c>
      <c r="AW113" s="19">
        <f t="shared" si="36"/>
        <v>27057</v>
      </c>
      <c r="AX113" s="19">
        <f t="shared" si="36"/>
        <v>26820</v>
      </c>
      <c r="AY113" s="21">
        <v>26524</v>
      </c>
      <c r="AZ113" s="21">
        <v>26239</v>
      </c>
      <c r="BA113" s="21">
        <v>25913</v>
      </c>
      <c r="BB113" s="21">
        <v>25797</v>
      </c>
      <c r="BC113" s="21">
        <v>25529</v>
      </c>
      <c r="BD113" s="21">
        <v>25279</v>
      </c>
      <c r="BE113" s="21">
        <v>25211</v>
      </c>
      <c r="BF113" s="21">
        <v>25160</v>
      </c>
      <c r="BG113" s="21">
        <v>25262</v>
      </c>
      <c r="BH113" s="21">
        <v>25105</v>
      </c>
      <c r="BI113" s="21">
        <v>24975</v>
      </c>
      <c r="BJ113" s="21">
        <v>24707</v>
      </c>
      <c r="BK113" s="21">
        <v>24597</v>
      </c>
      <c r="BL113" s="21">
        <v>24395</v>
      </c>
      <c r="BM113" s="21">
        <v>24213</v>
      </c>
      <c r="BN113" s="21">
        <v>23845</v>
      </c>
      <c r="BO113" s="21">
        <v>23483</v>
      </c>
      <c r="BP113" s="21">
        <v>23195</v>
      </c>
      <c r="BQ113" s="45" t="s">
        <v>113</v>
      </c>
      <c r="BR113" s="2"/>
      <c r="BS113" s="19">
        <f>BS141+BS140</f>
        <v>75.06</v>
      </c>
      <c r="BT113" s="19">
        <f>BT141+BT140</f>
        <v>75.06</v>
      </c>
      <c r="BU113" s="19">
        <f>BU141+BU140</f>
        <v>7558</v>
      </c>
      <c r="BV113" s="6"/>
      <c r="BW113" s="19">
        <f>BW141+BW140</f>
        <v>27287</v>
      </c>
      <c r="BX113" s="19">
        <f>BX141+BX140</f>
        <v>13044</v>
      </c>
      <c r="BY113" s="19">
        <f>BY141+BY140</f>
        <v>14243</v>
      </c>
      <c r="BZ113" s="4"/>
      <c r="CA113" s="30"/>
      <c r="CB113" s="21"/>
      <c r="CC113" s="30"/>
      <c r="CD113" s="7"/>
      <c r="CE113" s="63"/>
      <c r="CF113" s="63"/>
      <c r="CG113" s="63"/>
      <c r="CH113" s="63"/>
      <c r="CI113" s="4"/>
      <c r="CJ113" s="30"/>
      <c r="CK113" s="21"/>
      <c r="CL113" s="21"/>
      <c r="CM113" s="21"/>
      <c r="CN113" s="1"/>
      <c r="CO113" s="24"/>
      <c r="CP113" s="63"/>
      <c r="CQ113" s="63"/>
      <c r="CR113" s="63"/>
      <c r="CS113" s="63"/>
      <c r="CT113" s="4"/>
      <c r="CU113" s="19"/>
      <c r="CV113" s="21"/>
      <c r="CW113" s="21"/>
    </row>
    <row r="114" spans="2:101" ht="13.5" customHeight="1" x14ac:dyDescent="0.15">
      <c r="B114" s="146" t="s">
        <v>193</v>
      </c>
      <c r="C114" s="146"/>
      <c r="D114" s="130" t="s">
        <v>68</v>
      </c>
      <c r="E114" s="30">
        <v>18048</v>
      </c>
      <c r="F114" s="30">
        <v>18116</v>
      </c>
      <c r="G114" s="30">
        <v>18262</v>
      </c>
      <c r="H114" s="30">
        <v>18350</v>
      </c>
      <c r="I114" s="30">
        <v>18423</v>
      </c>
      <c r="J114" s="30">
        <v>19420</v>
      </c>
      <c r="K114" s="30">
        <v>19230</v>
      </c>
      <c r="L114" s="30">
        <v>19214</v>
      </c>
      <c r="M114" s="30">
        <v>19101</v>
      </c>
      <c r="N114" s="28">
        <v>18563</v>
      </c>
      <c r="O114" s="30">
        <v>18382</v>
      </c>
      <c r="P114" s="30">
        <v>18052</v>
      </c>
      <c r="Q114" s="30">
        <v>17796</v>
      </c>
      <c r="R114" s="28">
        <v>17675</v>
      </c>
      <c r="S114" s="28">
        <v>17397</v>
      </c>
      <c r="T114" s="30">
        <v>17117</v>
      </c>
      <c r="U114" s="28">
        <v>16962</v>
      </c>
      <c r="V114" s="28">
        <v>16760</v>
      </c>
      <c r="W114" s="28">
        <v>16566</v>
      </c>
      <c r="X114" s="30">
        <v>16371</v>
      </c>
      <c r="Y114" s="30">
        <v>16219</v>
      </c>
      <c r="Z114" s="30">
        <v>16000</v>
      </c>
      <c r="AA114" s="30">
        <v>16097</v>
      </c>
      <c r="AB114" s="28">
        <v>15948</v>
      </c>
      <c r="AC114" s="28">
        <v>15691</v>
      </c>
      <c r="AD114" s="30">
        <v>15495</v>
      </c>
      <c r="AE114" s="28">
        <v>15284</v>
      </c>
      <c r="AF114" s="28">
        <v>14970</v>
      </c>
      <c r="AG114" s="30">
        <v>14648</v>
      </c>
      <c r="AH114" s="28">
        <v>14316</v>
      </c>
      <c r="AI114" s="30">
        <v>14066</v>
      </c>
      <c r="AJ114" s="30">
        <v>13871</v>
      </c>
      <c r="AK114" s="30">
        <v>13740</v>
      </c>
      <c r="AL114" s="30">
        <v>13500</v>
      </c>
      <c r="AM114" s="30">
        <v>13191</v>
      </c>
      <c r="AN114" s="30">
        <v>12907</v>
      </c>
      <c r="AO114" s="30">
        <v>12587</v>
      </c>
      <c r="AP114" s="30">
        <v>12362</v>
      </c>
      <c r="AQ114" s="21">
        <v>12274</v>
      </c>
      <c r="AR114" s="21">
        <v>12097</v>
      </c>
      <c r="AS114" s="21">
        <v>11871</v>
      </c>
      <c r="AT114" s="21">
        <v>11643</v>
      </c>
      <c r="AU114" s="21">
        <v>11523</v>
      </c>
      <c r="AV114" s="21">
        <v>11358</v>
      </c>
      <c r="AW114" s="21">
        <v>11195</v>
      </c>
      <c r="AX114" s="21">
        <v>10937</v>
      </c>
      <c r="AY114" s="21">
        <v>10795</v>
      </c>
      <c r="AZ114" s="21">
        <v>10643</v>
      </c>
      <c r="BA114" s="21">
        <v>10488</v>
      </c>
      <c r="BB114" s="21">
        <v>10319</v>
      </c>
      <c r="BC114" s="21">
        <v>10059</v>
      </c>
      <c r="BD114" s="21">
        <v>8445</v>
      </c>
      <c r="BE114" s="21">
        <v>7962</v>
      </c>
      <c r="BF114" s="21">
        <v>7433</v>
      </c>
      <c r="BG114" s="21">
        <v>7124</v>
      </c>
      <c r="BH114" s="21">
        <v>6754</v>
      </c>
      <c r="BI114" s="21">
        <v>6735</v>
      </c>
      <c r="BJ114" s="21">
        <v>6637</v>
      </c>
      <c r="BK114" s="21">
        <v>6500</v>
      </c>
      <c r="BL114" s="21">
        <v>6416</v>
      </c>
      <c r="BM114" s="21">
        <v>6232</v>
      </c>
      <c r="BN114" s="21">
        <v>6098</v>
      </c>
      <c r="BO114" s="21">
        <v>5982</v>
      </c>
      <c r="BP114" s="21">
        <v>5918</v>
      </c>
      <c r="BQ114" s="45" t="s">
        <v>68</v>
      </c>
      <c r="BR114" s="2"/>
      <c r="BS114" s="30">
        <v>65.69</v>
      </c>
      <c r="BT114" s="30">
        <v>65.680000000000007</v>
      </c>
      <c r="BU114" s="30">
        <v>4076</v>
      </c>
      <c r="BV114" s="6"/>
      <c r="BW114" s="30">
        <v>18080</v>
      </c>
      <c r="BX114" s="22">
        <v>8866</v>
      </c>
      <c r="BY114" s="44">
        <f>BW114-BX114</f>
        <v>9214</v>
      </c>
      <c r="BZ114" s="4"/>
      <c r="CA114" s="19">
        <f>CB114+CC114</f>
        <v>14018</v>
      </c>
      <c r="CB114" s="30">
        <v>6952</v>
      </c>
      <c r="CC114" s="30">
        <v>7066</v>
      </c>
      <c r="CD114" s="7"/>
      <c r="CE114" s="65">
        <f>SUM(CF114:CG114)</f>
        <v>13044</v>
      </c>
      <c r="CF114" s="63">
        <v>6526</v>
      </c>
      <c r="CG114" s="63">
        <v>6518</v>
      </c>
      <c r="CH114" s="63">
        <v>4493</v>
      </c>
      <c r="CI114" s="4"/>
      <c r="CJ114" s="19">
        <f>CK114+CL114</f>
        <v>12941</v>
      </c>
      <c r="CK114" s="30">
        <v>6487</v>
      </c>
      <c r="CL114" s="30">
        <v>6454</v>
      </c>
      <c r="CM114" s="30">
        <v>13044</v>
      </c>
      <c r="CN114" s="1"/>
      <c r="CO114" s="24" t="s">
        <v>68</v>
      </c>
      <c r="CP114" s="65">
        <f>SUM(CQ114:CR114)</f>
        <v>11816</v>
      </c>
      <c r="CQ114" s="63">
        <v>5813</v>
      </c>
      <c r="CR114" s="63">
        <v>6003</v>
      </c>
      <c r="CS114" s="63">
        <v>4297</v>
      </c>
      <c r="CT114" s="4"/>
      <c r="CU114" s="19">
        <f>CV114+CW114</f>
        <v>12209</v>
      </c>
      <c r="CV114" s="21">
        <v>6084</v>
      </c>
      <c r="CW114" s="21">
        <v>6125</v>
      </c>
    </row>
    <row r="115" spans="2:101" ht="13.5" customHeight="1" x14ac:dyDescent="0.15">
      <c r="B115" s="146" t="s">
        <v>194</v>
      </c>
      <c r="C115" s="146"/>
      <c r="D115" s="130" t="s">
        <v>112</v>
      </c>
      <c r="E115" s="19">
        <f>E172+E168</f>
        <v>24785</v>
      </c>
      <c r="F115" s="19">
        <f t="shared" ref="F115:AW115" si="37">F172+F168</f>
        <v>24762</v>
      </c>
      <c r="G115" s="19">
        <f t="shared" si="37"/>
        <v>24559</v>
      </c>
      <c r="H115" s="19">
        <f t="shared" si="37"/>
        <v>23990</v>
      </c>
      <c r="I115" s="19">
        <f t="shared" si="37"/>
        <v>23925</v>
      </c>
      <c r="J115" s="19">
        <f t="shared" si="37"/>
        <v>26106</v>
      </c>
      <c r="K115" s="19">
        <f t="shared" si="37"/>
        <v>25740</v>
      </c>
      <c r="L115" s="19">
        <f t="shared" si="37"/>
        <v>25531</v>
      </c>
      <c r="M115" s="19">
        <f t="shared" si="37"/>
        <v>25270</v>
      </c>
      <c r="N115" s="19">
        <f t="shared" si="37"/>
        <v>24842</v>
      </c>
      <c r="O115" s="19">
        <f t="shared" si="37"/>
        <v>24521</v>
      </c>
      <c r="P115" s="19">
        <f t="shared" si="37"/>
        <v>24443</v>
      </c>
      <c r="Q115" s="19">
        <f t="shared" si="37"/>
        <v>24035</v>
      </c>
      <c r="R115" s="19">
        <f t="shared" si="37"/>
        <v>23782</v>
      </c>
      <c r="S115" s="19">
        <f t="shared" si="37"/>
        <v>23536</v>
      </c>
      <c r="T115" s="19">
        <f t="shared" si="37"/>
        <v>23048</v>
      </c>
      <c r="U115" s="19">
        <f t="shared" si="37"/>
        <v>23063</v>
      </c>
      <c r="V115" s="19">
        <f t="shared" si="37"/>
        <v>22989</v>
      </c>
      <c r="W115" s="19">
        <f t="shared" si="37"/>
        <v>22888</v>
      </c>
      <c r="X115" s="19">
        <f t="shared" si="37"/>
        <v>22826</v>
      </c>
      <c r="Y115" s="19">
        <f t="shared" si="37"/>
        <v>22736</v>
      </c>
      <c r="Z115" s="19">
        <f t="shared" si="37"/>
        <v>22597</v>
      </c>
      <c r="AA115" s="19">
        <f t="shared" si="37"/>
        <v>22538</v>
      </c>
      <c r="AB115" s="19">
        <f t="shared" si="37"/>
        <v>22454</v>
      </c>
      <c r="AC115" s="19">
        <f t="shared" si="37"/>
        <v>22316</v>
      </c>
      <c r="AD115" s="19">
        <f t="shared" si="37"/>
        <v>22320</v>
      </c>
      <c r="AE115" s="19">
        <f t="shared" si="37"/>
        <v>22205</v>
      </c>
      <c r="AF115" s="19">
        <f t="shared" si="37"/>
        <v>22066</v>
      </c>
      <c r="AG115" s="19">
        <f t="shared" si="37"/>
        <v>21978</v>
      </c>
      <c r="AH115" s="19">
        <f t="shared" si="37"/>
        <v>21902</v>
      </c>
      <c r="AI115" s="19">
        <f t="shared" si="37"/>
        <v>21736</v>
      </c>
      <c r="AJ115" s="19">
        <f t="shared" si="37"/>
        <v>21435</v>
      </c>
      <c r="AK115" s="19">
        <f t="shared" si="37"/>
        <v>21271</v>
      </c>
      <c r="AL115" s="19">
        <f t="shared" si="37"/>
        <v>21021</v>
      </c>
      <c r="AM115" s="19">
        <f t="shared" si="37"/>
        <v>20864</v>
      </c>
      <c r="AN115" s="19">
        <f t="shared" si="37"/>
        <v>20691</v>
      </c>
      <c r="AO115" s="19">
        <f t="shared" si="37"/>
        <v>20541</v>
      </c>
      <c r="AP115" s="19">
        <f t="shared" si="37"/>
        <v>20373</v>
      </c>
      <c r="AQ115" s="19">
        <f t="shared" si="37"/>
        <v>20237</v>
      </c>
      <c r="AR115" s="19">
        <f t="shared" si="37"/>
        <v>20133</v>
      </c>
      <c r="AS115" s="19">
        <f t="shared" si="37"/>
        <v>20004</v>
      </c>
      <c r="AT115" s="19">
        <f t="shared" si="37"/>
        <v>19770</v>
      </c>
      <c r="AU115" s="19">
        <f t="shared" si="37"/>
        <v>19586</v>
      </c>
      <c r="AV115" s="19">
        <f t="shared" si="37"/>
        <v>19472</v>
      </c>
      <c r="AW115" s="19">
        <f t="shared" si="37"/>
        <v>19242</v>
      </c>
      <c r="AX115" s="30">
        <v>19008</v>
      </c>
      <c r="AY115" s="21">
        <v>18707</v>
      </c>
      <c r="AZ115" s="21">
        <v>18421</v>
      </c>
      <c r="BA115" s="21">
        <v>18128</v>
      </c>
      <c r="BB115" s="21">
        <v>17870</v>
      </c>
      <c r="BC115" s="21">
        <v>17687</v>
      </c>
      <c r="BD115" s="21">
        <v>15488</v>
      </c>
      <c r="BE115" s="21">
        <v>15104</v>
      </c>
      <c r="BF115" s="21">
        <v>14566</v>
      </c>
      <c r="BG115" s="21">
        <v>14169</v>
      </c>
      <c r="BH115" s="21">
        <v>13685</v>
      </c>
      <c r="BI115" s="21">
        <v>13529</v>
      </c>
      <c r="BJ115" s="21">
        <v>13210</v>
      </c>
      <c r="BK115" s="21">
        <v>12987</v>
      </c>
      <c r="BL115" s="21">
        <v>12691</v>
      </c>
      <c r="BM115" s="21">
        <v>12426</v>
      </c>
      <c r="BN115" s="21">
        <v>12218</v>
      </c>
      <c r="BO115" s="21">
        <v>11979</v>
      </c>
      <c r="BP115" s="21">
        <v>11771</v>
      </c>
      <c r="BQ115" s="45" t="s">
        <v>112</v>
      </c>
      <c r="BR115" s="2"/>
      <c r="BS115" s="19">
        <f>BS172+BS168</f>
        <v>163.41999999999999</v>
      </c>
      <c r="BT115" s="19">
        <f>BT172+BT168</f>
        <v>163.41999999999999</v>
      </c>
      <c r="BU115" s="19">
        <f>BU172+BU168</f>
        <v>5300</v>
      </c>
      <c r="BV115" s="6"/>
      <c r="BW115" s="19">
        <f>BW172+BW168</f>
        <v>23625</v>
      </c>
      <c r="BX115" s="19">
        <f>BX172+BX168</f>
        <v>11385</v>
      </c>
      <c r="BY115" s="19">
        <f>BY172+BY168</f>
        <v>12240</v>
      </c>
      <c r="BZ115" s="4"/>
      <c r="CA115" s="30"/>
      <c r="CB115" s="30"/>
      <c r="CC115" s="30"/>
      <c r="CD115" s="7"/>
      <c r="CE115" s="63"/>
      <c r="CF115" s="63"/>
      <c r="CG115" s="63"/>
      <c r="CH115" s="63"/>
      <c r="CI115" s="4"/>
      <c r="CJ115" s="30"/>
      <c r="CK115" s="30"/>
      <c r="CL115" s="30"/>
      <c r="CM115" s="30"/>
      <c r="CN115" s="1"/>
      <c r="CO115" s="24"/>
      <c r="CP115" s="65"/>
      <c r="CQ115" s="63"/>
      <c r="CR115" s="63"/>
      <c r="CS115" s="63"/>
      <c r="CT115" s="4"/>
      <c r="CU115" s="19"/>
      <c r="CV115" s="21"/>
      <c r="CW115" s="21"/>
    </row>
    <row r="116" spans="2:101" ht="13.5" customHeight="1" x14ac:dyDescent="0.15">
      <c r="B116" s="151"/>
      <c r="C116" s="151"/>
      <c r="D116" s="152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4"/>
      <c r="AX116" s="152" t="s">
        <v>142</v>
      </c>
      <c r="AY116" s="155"/>
      <c r="AZ116" s="155"/>
      <c r="BA116" s="155"/>
      <c r="BB116" s="155"/>
      <c r="BC116" s="155"/>
      <c r="BD116" s="156" t="s">
        <v>245</v>
      </c>
      <c r="BE116" s="155"/>
      <c r="BF116" s="155"/>
      <c r="BG116" s="155"/>
      <c r="BH116" s="155"/>
      <c r="BI116" s="155"/>
      <c r="BJ116" s="155"/>
      <c r="BK116" s="155"/>
      <c r="BL116" s="155"/>
      <c r="BM116" s="155"/>
      <c r="BN116" s="155"/>
      <c r="BO116" s="155"/>
      <c r="BP116" s="155"/>
      <c r="BQ116" s="157"/>
      <c r="BS116" s="131"/>
      <c r="BT116" s="131"/>
      <c r="BU116" s="131"/>
      <c r="BV116" s="112"/>
      <c r="BW116" s="131"/>
      <c r="BX116" s="127"/>
      <c r="BY116" s="127"/>
      <c r="BZ116" s="112"/>
      <c r="CA116" s="131"/>
      <c r="CB116" s="131"/>
      <c r="CC116" s="131"/>
      <c r="CD116" s="111"/>
      <c r="CE116" s="128"/>
      <c r="CF116" s="128"/>
      <c r="CG116" s="128"/>
      <c r="CH116" s="128"/>
      <c r="CI116" s="112"/>
      <c r="CJ116" s="131"/>
      <c r="CK116" s="131"/>
      <c r="CL116" s="131"/>
      <c r="CM116" s="131"/>
      <c r="CO116" s="130"/>
      <c r="CP116" s="128"/>
      <c r="CQ116" s="128"/>
      <c r="CR116" s="128"/>
      <c r="CS116" s="128"/>
      <c r="CT116" s="112"/>
      <c r="CU116" s="131"/>
      <c r="CV116" s="134"/>
      <c r="CW116" s="134"/>
    </row>
    <row r="117" spans="2:101" ht="13.5" customHeight="1" x14ac:dyDescent="0.15">
      <c r="B117" s="142"/>
      <c r="C117" s="142"/>
      <c r="D117" s="158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  <c r="Z117" s="142"/>
      <c r="AA117" s="142"/>
      <c r="AB117" s="142"/>
      <c r="AC117" s="142"/>
      <c r="AD117" s="142"/>
      <c r="AE117" s="142"/>
      <c r="AF117" s="142"/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X117" s="158" t="s">
        <v>149</v>
      </c>
      <c r="AY117" s="142" t="s">
        <v>151</v>
      </c>
      <c r="AZ117" s="159"/>
      <c r="BA117" s="159"/>
      <c r="BB117" s="159"/>
      <c r="BC117" s="159"/>
      <c r="BD117" s="159"/>
      <c r="BE117" s="159"/>
      <c r="BF117" s="159"/>
      <c r="BG117" s="159"/>
      <c r="BH117" s="159"/>
      <c r="BI117" s="159"/>
      <c r="BS117" s="135"/>
      <c r="BT117" s="135"/>
      <c r="BU117" s="135"/>
      <c r="BW117" s="135"/>
      <c r="BX117" s="136"/>
      <c r="BY117" s="136"/>
      <c r="BZ117" s="104"/>
      <c r="CA117" s="135"/>
      <c r="CB117" s="135"/>
      <c r="CC117" s="135"/>
      <c r="CD117" s="110"/>
      <c r="CE117" s="160"/>
      <c r="CF117" s="160"/>
      <c r="CG117" s="160"/>
      <c r="CH117" s="160"/>
      <c r="CJ117" s="135"/>
      <c r="CK117" s="135"/>
      <c r="CL117" s="135"/>
      <c r="CM117" s="135"/>
      <c r="CO117" s="130"/>
      <c r="CP117" s="160"/>
      <c r="CQ117" s="160"/>
      <c r="CR117" s="160"/>
      <c r="CS117" s="160"/>
      <c r="CU117" s="135"/>
      <c r="CV117" s="129"/>
      <c r="CW117" s="129"/>
    </row>
    <row r="118" spans="2:101" ht="13.5" customHeight="1" x14ac:dyDescent="0.15">
      <c r="D118" s="158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42"/>
      <c r="S118" s="142"/>
      <c r="T118" s="142"/>
      <c r="U118" s="142"/>
      <c r="V118" s="142"/>
      <c r="W118" s="142"/>
      <c r="X118" s="142"/>
      <c r="Y118" s="142"/>
      <c r="Z118" s="142"/>
      <c r="AA118" s="142"/>
      <c r="AB118" s="142"/>
      <c r="AC118" s="142"/>
      <c r="AD118" s="142"/>
      <c r="AE118" s="142"/>
      <c r="AF118" s="142"/>
      <c r="AG118" s="142"/>
      <c r="AH118" s="104" t="s">
        <v>132</v>
      </c>
      <c r="AI118" s="142"/>
      <c r="AJ118" s="142"/>
      <c r="AK118" s="142"/>
      <c r="AL118" s="142"/>
      <c r="AM118" s="142"/>
      <c r="AN118" s="142"/>
      <c r="AO118" s="142"/>
      <c r="AP118" s="142"/>
      <c r="AQ118" s="142"/>
      <c r="AR118" s="142"/>
      <c r="AS118" s="142"/>
      <c r="AT118" s="142"/>
      <c r="AU118" s="142"/>
      <c r="AV118" s="142"/>
      <c r="AX118" s="158" t="s">
        <v>150</v>
      </c>
      <c r="AY118" s="142" t="s">
        <v>111</v>
      </c>
      <c r="AZ118" s="159"/>
      <c r="BA118" s="159"/>
      <c r="BC118" s="142" t="s">
        <v>140</v>
      </c>
      <c r="BD118" s="159"/>
      <c r="BE118" s="159"/>
      <c r="BF118" s="159"/>
      <c r="BG118" s="159"/>
      <c r="BH118" s="159"/>
      <c r="BI118" s="159"/>
      <c r="BJ118" s="159"/>
      <c r="BK118" s="159"/>
      <c r="BL118" s="159"/>
      <c r="BM118" s="159"/>
      <c r="BN118" s="159"/>
      <c r="BO118" s="159"/>
      <c r="BP118" s="159"/>
      <c r="BQ118" s="159"/>
      <c r="BS118" s="135"/>
      <c r="BT118" s="135"/>
      <c r="BU118" s="135"/>
      <c r="BW118" s="135"/>
      <c r="BX118" s="136"/>
      <c r="BY118" s="136"/>
      <c r="BZ118" s="104"/>
      <c r="CA118" s="135"/>
      <c r="CB118" s="135"/>
      <c r="CC118" s="135"/>
      <c r="CD118" s="110"/>
      <c r="CE118" s="160"/>
      <c r="CF118" s="160"/>
      <c r="CG118" s="160"/>
      <c r="CH118" s="160"/>
      <c r="CJ118" s="135"/>
      <c r="CK118" s="135"/>
      <c r="CL118" s="135"/>
      <c r="CM118" s="135"/>
      <c r="CO118" s="130"/>
      <c r="CP118" s="160"/>
      <c r="CQ118" s="160"/>
      <c r="CR118" s="160"/>
      <c r="CS118" s="160"/>
      <c r="CU118" s="135"/>
      <c r="CV118" s="129"/>
      <c r="CW118" s="129"/>
    </row>
    <row r="119" spans="2:101" ht="13.5" customHeight="1" x14ac:dyDescent="0.15">
      <c r="B119" s="142"/>
      <c r="C119" s="142"/>
      <c r="D119" s="158"/>
      <c r="E119" s="142" t="s">
        <v>243</v>
      </c>
      <c r="F119" s="142"/>
      <c r="G119" s="142"/>
      <c r="H119" s="142"/>
      <c r="I119" s="142"/>
      <c r="J119" s="142"/>
      <c r="K119" s="142"/>
      <c r="L119" s="142" t="s">
        <v>105</v>
      </c>
      <c r="M119" s="142"/>
      <c r="N119" s="142"/>
      <c r="O119" s="142"/>
      <c r="P119" s="142" t="s">
        <v>119</v>
      </c>
      <c r="Q119" s="142"/>
      <c r="R119" s="142"/>
      <c r="S119" s="142"/>
      <c r="T119" s="142"/>
      <c r="U119" s="142"/>
      <c r="V119" s="142"/>
      <c r="W119" s="142"/>
      <c r="X119" s="142"/>
      <c r="Y119" s="142"/>
      <c r="Z119" s="142"/>
      <c r="AA119" s="142"/>
      <c r="AB119" s="142"/>
      <c r="AC119" s="142"/>
      <c r="AD119" s="142"/>
      <c r="AE119" s="142"/>
      <c r="AF119" s="142"/>
      <c r="AG119" s="161" t="s">
        <v>118</v>
      </c>
      <c r="AH119" s="142"/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X119" s="158" t="s">
        <v>141</v>
      </c>
      <c r="AY119" s="142" t="s">
        <v>110</v>
      </c>
      <c r="AZ119" s="159"/>
      <c r="BA119" s="159"/>
      <c r="BB119" s="159"/>
      <c r="BC119" s="159"/>
      <c r="BD119" s="159"/>
      <c r="BE119" s="159"/>
      <c r="BF119" s="159"/>
      <c r="BG119" s="159"/>
      <c r="BH119" s="159"/>
      <c r="BI119" s="159"/>
      <c r="BJ119" s="159"/>
      <c r="BK119" s="159"/>
      <c r="BL119" s="159"/>
      <c r="BM119" s="159"/>
      <c r="BN119" s="159"/>
      <c r="BO119" s="159"/>
      <c r="BP119" s="159"/>
      <c r="BQ119" s="159"/>
      <c r="BS119" s="135"/>
      <c r="BT119" s="135"/>
      <c r="BU119" s="135"/>
      <c r="BW119" s="135"/>
      <c r="BX119" s="136"/>
      <c r="BY119" s="136"/>
      <c r="BZ119" s="104"/>
      <c r="CA119" s="135"/>
      <c r="CB119" s="135"/>
      <c r="CC119" s="135"/>
      <c r="CD119" s="110"/>
      <c r="CE119" s="160"/>
      <c r="CF119" s="160"/>
      <c r="CG119" s="160"/>
      <c r="CH119" s="160"/>
      <c r="CJ119" s="135"/>
      <c r="CK119" s="135"/>
      <c r="CL119" s="135"/>
      <c r="CM119" s="135"/>
      <c r="CO119" s="130"/>
      <c r="CP119" s="160"/>
      <c r="CQ119" s="160"/>
      <c r="CR119" s="160"/>
      <c r="CS119" s="160"/>
      <c r="CU119" s="135"/>
      <c r="CV119" s="129"/>
      <c r="CW119" s="129"/>
    </row>
    <row r="120" spans="2:101" ht="13.5" customHeight="1" x14ac:dyDescent="0.15">
      <c r="B120" s="162" t="s">
        <v>153</v>
      </c>
      <c r="C120" s="162"/>
      <c r="D120" s="163"/>
      <c r="E120" s="164"/>
      <c r="F120" s="164"/>
      <c r="G120" s="164"/>
      <c r="H120" s="164" t="s">
        <v>117</v>
      </c>
      <c r="I120" s="164"/>
      <c r="J120" s="164"/>
      <c r="K120" s="164"/>
      <c r="L120" s="164" t="s">
        <v>115</v>
      </c>
      <c r="M120" s="164"/>
      <c r="N120" s="164"/>
      <c r="O120" s="164"/>
      <c r="P120" s="164" t="s">
        <v>116</v>
      </c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5"/>
      <c r="AG120" s="164" t="s">
        <v>145</v>
      </c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3" t="s">
        <v>152</v>
      </c>
      <c r="AW120" s="164"/>
      <c r="AX120" s="164" t="s">
        <v>109</v>
      </c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  <c r="BI120" s="166"/>
      <c r="BJ120" s="166"/>
      <c r="BK120" s="166"/>
      <c r="BL120" s="166"/>
      <c r="BM120" s="166"/>
      <c r="BN120" s="166"/>
      <c r="BO120" s="166"/>
      <c r="BP120" s="166"/>
      <c r="BQ120" s="132"/>
      <c r="BS120" s="135"/>
      <c r="BT120" s="135"/>
      <c r="BU120" s="135"/>
      <c r="BW120" s="135"/>
      <c r="BX120" s="136"/>
      <c r="BY120" s="136"/>
      <c r="BZ120" s="104"/>
      <c r="CA120" s="135"/>
      <c r="CB120" s="135"/>
      <c r="CC120" s="135"/>
      <c r="CD120" s="110"/>
      <c r="CE120" s="160"/>
      <c r="CF120" s="160"/>
      <c r="CG120" s="160"/>
      <c r="CH120" s="160"/>
      <c r="CJ120" s="135"/>
      <c r="CK120" s="135"/>
      <c r="CL120" s="135"/>
      <c r="CM120" s="135"/>
      <c r="CO120" s="130"/>
      <c r="CP120" s="160"/>
      <c r="CQ120" s="160"/>
      <c r="CR120" s="160"/>
      <c r="CS120" s="160"/>
      <c r="CU120" s="135"/>
      <c r="CV120" s="129"/>
      <c r="CW120" s="129"/>
    </row>
    <row r="121" spans="2:101" s="123" customFormat="1" ht="13.5" customHeight="1" x14ac:dyDescent="0.2">
      <c r="B121" s="124" t="s">
        <v>242</v>
      </c>
      <c r="C121" s="124"/>
      <c r="D121" s="87" t="s">
        <v>134</v>
      </c>
      <c r="E121" s="88">
        <v>22281</v>
      </c>
      <c r="F121" s="88">
        <v>22646</v>
      </c>
      <c r="G121" s="88">
        <v>23011</v>
      </c>
      <c r="H121" s="88">
        <v>23376</v>
      </c>
      <c r="I121" s="88">
        <v>23742</v>
      </c>
      <c r="J121" s="88">
        <v>24107</v>
      </c>
      <c r="K121" s="88">
        <v>24472</v>
      </c>
      <c r="L121" s="88">
        <v>24837</v>
      </c>
      <c r="M121" s="88">
        <v>25203</v>
      </c>
      <c r="N121" s="88">
        <v>25568</v>
      </c>
      <c r="O121" s="88">
        <v>25933</v>
      </c>
      <c r="P121" s="88">
        <v>26298</v>
      </c>
      <c r="Q121" s="88">
        <v>26664</v>
      </c>
      <c r="R121" s="88">
        <v>27029</v>
      </c>
      <c r="S121" s="88">
        <v>27394</v>
      </c>
      <c r="T121" s="88">
        <v>27759</v>
      </c>
      <c r="U121" s="88">
        <v>28125</v>
      </c>
      <c r="V121" s="88">
        <v>28490</v>
      </c>
      <c r="W121" s="88">
        <v>28855</v>
      </c>
      <c r="X121" s="88">
        <v>29220</v>
      </c>
      <c r="Y121" s="88">
        <v>29586</v>
      </c>
      <c r="Z121" s="88">
        <v>29951</v>
      </c>
      <c r="AA121" s="88">
        <v>30316</v>
      </c>
      <c r="AB121" s="88">
        <v>30681</v>
      </c>
      <c r="AC121" s="88">
        <v>31047</v>
      </c>
      <c r="AD121" s="88">
        <v>31412</v>
      </c>
      <c r="AE121" s="88">
        <v>31777</v>
      </c>
      <c r="AF121" s="88">
        <v>32142</v>
      </c>
      <c r="AG121" s="88">
        <v>32508</v>
      </c>
      <c r="AH121" s="88">
        <v>32873</v>
      </c>
      <c r="AI121" s="88">
        <v>33238</v>
      </c>
      <c r="AJ121" s="88">
        <v>33603</v>
      </c>
      <c r="AK121" s="88">
        <v>33969</v>
      </c>
      <c r="AL121" s="88">
        <v>34334</v>
      </c>
      <c r="AM121" s="88">
        <v>34699</v>
      </c>
      <c r="AN121" s="88">
        <v>35064</v>
      </c>
      <c r="AO121" s="88">
        <v>35430</v>
      </c>
      <c r="AP121" s="88">
        <v>35795</v>
      </c>
      <c r="AQ121" s="88">
        <v>36160</v>
      </c>
      <c r="AR121" s="88">
        <v>36525</v>
      </c>
      <c r="AS121" s="88">
        <v>36891</v>
      </c>
      <c r="AT121" s="88">
        <v>37256</v>
      </c>
      <c r="AU121" s="88">
        <v>37621</v>
      </c>
      <c r="AV121" s="88">
        <v>37986</v>
      </c>
      <c r="AW121" s="88">
        <v>38352</v>
      </c>
      <c r="AX121" s="88">
        <v>38717</v>
      </c>
      <c r="AY121" s="88">
        <v>39082</v>
      </c>
      <c r="AZ121" s="88">
        <v>39447</v>
      </c>
      <c r="BA121" s="88">
        <v>39813</v>
      </c>
      <c r="BB121" s="88">
        <v>40178</v>
      </c>
      <c r="BC121" s="88">
        <v>40543</v>
      </c>
      <c r="BD121" s="88">
        <v>40908</v>
      </c>
      <c r="BE121" s="88">
        <v>41274</v>
      </c>
      <c r="BF121" s="88">
        <v>41639</v>
      </c>
      <c r="BG121" s="88">
        <v>42004</v>
      </c>
      <c r="BH121" s="88">
        <v>42369</v>
      </c>
      <c r="BI121" s="88">
        <v>42735</v>
      </c>
      <c r="BJ121" s="88"/>
      <c r="BK121" s="88"/>
      <c r="BL121" s="88"/>
      <c r="BM121" s="88"/>
      <c r="BN121" s="88"/>
      <c r="BO121" s="88"/>
      <c r="BP121" s="88"/>
      <c r="BQ121" s="89" t="s">
        <v>134</v>
      </c>
      <c r="BR121" s="90"/>
      <c r="BS121" s="88" t="s">
        <v>0</v>
      </c>
      <c r="BT121" s="91" t="s">
        <v>1</v>
      </c>
      <c r="BU121" s="92" t="s">
        <v>2</v>
      </c>
      <c r="BV121" s="93"/>
      <c r="BW121" s="94">
        <v>24016</v>
      </c>
      <c r="BX121" s="95" t="s">
        <v>85</v>
      </c>
      <c r="BY121" s="95" t="s">
        <v>148</v>
      </c>
      <c r="BZ121" s="96"/>
      <c r="CA121" s="88">
        <v>33147</v>
      </c>
      <c r="CB121" s="97" t="s">
        <v>90</v>
      </c>
      <c r="CC121" s="97" t="s">
        <v>91</v>
      </c>
      <c r="CD121" s="98"/>
      <c r="CE121" s="99">
        <v>34973</v>
      </c>
      <c r="CF121" s="95" t="s">
        <v>85</v>
      </c>
      <c r="CG121" s="95" t="s">
        <v>148</v>
      </c>
      <c r="CH121" s="100"/>
      <c r="CI121" s="101"/>
      <c r="CJ121" s="88">
        <v>34973</v>
      </c>
      <c r="CK121" s="102" t="s">
        <v>92</v>
      </c>
      <c r="CL121" s="102" t="s">
        <v>93</v>
      </c>
      <c r="CM121" s="88">
        <v>34972</v>
      </c>
      <c r="CN121" s="101"/>
      <c r="CO121" s="103" t="s">
        <v>94</v>
      </c>
      <c r="CP121" s="100"/>
      <c r="CQ121" s="95" t="s">
        <v>85</v>
      </c>
      <c r="CR121" s="95" t="s">
        <v>148</v>
      </c>
      <c r="CS121" s="100"/>
      <c r="CT121" s="101"/>
      <c r="CU121" s="88">
        <v>36434</v>
      </c>
      <c r="CV121" s="86" t="s">
        <v>95</v>
      </c>
      <c r="CW121" s="86" t="s">
        <v>96</v>
      </c>
    </row>
    <row r="122" spans="2:101" ht="13.5" customHeight="1" x14ac:dyDescent="0.15">
      <c r="B122" s="167" t="s">
        <v>195</v>
      </c>
      <c r="C122" s="167"/>
      <c r="D122" s="32" t="s">
        <v>129</v>
      </c>
      <c r="E122" s="33">
        <v>427324</v>
      </c>
      <c r="F122" s="33">
        <v>437293</v>
      </c>
      <c r="G122" s="33">
        <v>449487</v>
      </c>
      <c r="H122" s="33">
        <v>472954</v>
      </c>
      <c r="I122" s="33">
        <v>482809</v>
      </c>
      <c r="J122" s="33">
        <v>491015</v>
      </c>
      <c r="K122" s="33">
        <v>500217</v>
      </c>
      <c r="L122" s="33">
        <v>511917</v>
      </c>
      <c r="M122" s="33">
        <v>515646</v>
      </c>
      <c r="N122" s="34">
        <v>522078</v>
      </c>
      <c r="O122" s="33">
        <v>532442</v>
      </c>
      <c r="P122" s="33">
        <v>546617</v>
      </c>
      <c r="Q122" s="33">
        <v>554803</v>
      </c>
      <c r="R122" s="35">
        <v>566086</v>
      </c>
      <c r="S122" s="35">
        <v>578335</v>
      </c>
      <c r="T122" s="35">
        <v>588494</v>
      </c>
      <c r="U122" s="35">
        <v>598532</v>
      </c>
      <c r="V122" s="35">
        <v>620186</v>
      </c>
      <c r="W122" s="35">
        <v>629328</v>
      </c>
      <c r="X122" s="33">
        <v>639569</v>
      </c>
      <c r="Y122" s="33">
        <v>648209</v>
      </c>
      <c r="Z122" s="33">
        <v>656204</v>
      </c>
      <c r="AA122" s="33">
        <v>663302</v>
      </c>
      <c r="AB122" s="35">
        <v>670609</v>
      </c>
      <c r="AC122" s="35">
        <v>677352</v>
      </c>
      <c r="AD122" s="33">
        <v>684022</v>
      </c>
      <c r="AE122" s="35">
        <v>690707</v>
      </c>
      <c r="AF122" s="35">
        <v>727108</v>
      </c>
      <c r="AG122" s="33"/>
      <c r="AH122" s="36"/>
      <c r="AI122" s="37"/>
      <c r="AJ122" s="37"/>
      <c r="AK122" s="37"/>
      <c r="AL122" s="37"/>
      <c r="AM122" s="37"/>
      <c r="AN122" s="37"/>
      <c r="AO122" s="37"/>
      <c r="AP122" s="37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  <c r="BM122" s="38"/>
      <c r="BN122" s="38"/>
      <c r="BO122" s="38"/>
      <c r="BP122" s="38"/>
      <c r="BQ122" s="39" t="s">
        <v>4</v>
      </c>
      <c r="BR122" s="13"/>
      <c r="BS122" s="37">
        <v>783.5</v>
      </c>
      <c r="BT122" s="37">
        <f>SUM(BT124:BT128)</f>
        <v>374.79</v>
      </c>
      <c r="BU122" s="37">
        <f>SUM(BU124:BU128)</f>
        <v>190594</v>
      </c>
      <c r="BV122" s="14"/>
      <c r="BW122" s="57">
        <v>480925</v>
      </c>
      <c r="BX122" s="57">
        <v>237963</v>
      </c>
      <c r="BY122" s="57">
        <f>BW122-BX122</f>
        <v>242962</v>
      </c>
      <c r="BZ122" s="15"/>
      <c r="CA122" s="37">
        <f>CB122+CC122</f>
        <v>918398</v>
      </c>
      <c r="CB122" s="37">
        <v>454954</v>
      </c>
      <c r="CC122" s="37">
        <v>463444</v>
      </c>
      <c r="CD122" s="16"/>
      <c r="CE122" s="66">
        <f>SUM(CF122:CG122)</f>
        <v>395013</v>
      </c>
      <c r="CF122" s="66">
        <f>SUM(CF124:CF128)</f>
        <v>195814</v>
      </c>
      <c r="CG122" s="66">
        <f>SUM(CG124:CG128)</f>
        <v>199199</v>
      </c>
      <c r="CH122" s="66">
        <f>SUM(CH124:CH128)</f>
        <v>143433</v>
      </c>
      <c r="CI122" s="15"/>
      <c r="CJ122" s="37">
        <f>SUM(CJ124:CJ128)</f>
        <v>393106</v>
      </c>
      <c r="CK122" s="37">
        <f>SUM(CK124:CK128)</f>
        <v>194855</v>
      </c>
      <c r="CL122" s="37">
        <f>SUM(CL124:CL128)</f>
        <v>198251</v>
      </c>
      <c r="CM122" s="37">
        <f>SUM(CM124:CM128)</f>
        <v>395013</v>
      </c>
      <c r="CN122" s="17"/>
      <c r="CO122" s="32" t="s">
        <v>129</v>
      </c>
      <c r="CP122" s="66">
        <f>SUM(CQ122:CR122)</f>
        <v>421820</v>
      </c>
      <c r="CQ122" s="66">
        <f>SUM(CQ124:CQ128)</f>
        <v>207567</v>
      </c>
      <c r="CR122" s="66">
        <f>SUM(CR124:CR128)</f>
        <v>214253</v>
      </c>
      <c r="CS122" s="66">
        <f>SUM(CS124:CS128)</f>
        <v>161727</v>
      </c>
      <c r="CT122" s="15"/>
      <c r="CU122" s="37">
        <f>CV122+CW122</f>
        <v>418426</v>
      </c>
      <c r="CV122" s="38">
        <f>SUM(CV124:CV128)</f>
        <v>206273</v>
      </c>
      <c r="CW122" s="38">
        <f>SUM(CW124:CW128)</f>
        <v>212153</v>
      </c>
    </row>
    <row r="123" spans="2:101" ht="13.5" customHeight="1" x14ac:dyDescent="0.15">
      <c r="B123" s="167" t="s">
        <v>197</v>
      </c>
      <c r="C123" s="167"/>
      <c r="D123" s="32" t="s">
        <v>124</v>
      </c>
      <c r="E123" s="33">
        <v>15972</v>
      </c>
      <c r="F123" s="33">
        <v>15561</v>
      </c>
      <c r="G123" s="33">
        <v>14890</v>
      </c>
      <c r="H123" s="33">
        <v>15186</v>
      </c>
      <c r="I123" s="33">
        <v>15019</v>
      </c>
      <c r="J123" s="33">
        <v>15385</v>
      </c>
      <c r="K123" s="33">
        <v>15252</v>
      </c>
      <c r="L123" s="33">
        <v>15364</v>
      </c>
      <c r="M123" s="33">
        <v>15775</v>
      </c>
      <c r="N123" s="34">
        <v>16069</v>
      </c>
      <c r="O123" s="33">
        <v>16202</v>
      </c>
      <c r="P123" s="33">
        <v>16556</v>
      </c>
      <c r="Q123" s="33">
        <v>16968</v>
      </c>
      <c r="R123" s="35">
        <v>17525</v>
      </c>
      <c r="S123" s="35">
        <v>18228</v>
      </c>
      <c r="T123" s="35">
        <v>19278</v>
      </c>
      <c r="U123" s="35">
        <v>20115</v>
      </c>
      <c r="V123" s="35">
        <v>21100</v>
      </c>
      <c r="W123" s="35">
        <v>22172</v>
      </c>
      <c r="X123" s="33">
        <v>23109</v>
      </c>
      <c r="Y123" s="33">
        <v>24396</v>
      </c>
      <c r="Z123" s="33">
        <v>25195</v>
      </c>
      <c r="AA123" s="33">
        <v>25926</v>
      </c>
      <c r="AB123" s="35">
        <v>26652</v>
      </c>
      <c r="AC123" s="35">
        <v>26958</v>
      </c>
      <c r="AD123" s="33">
        <v>27802</v>
      </c>
      <c r="AE123" s="35">
        <v>28282</v>
      </c>
      <c r="AF123" s="35"/>
      <c r="AG123" s="33"/>
      <c r="AH123" s="36"/>
      <c r="AI123" s="37"/>
      <c r="AJ123" s="37"/>
      <c r="AK123" s="37"/>
      <c r="AL123" s="37"/>
      <c r="AM123" s="37"/>
      <c r="AN123" s="37"/>
      <c r="AO123" s="37"/>
      <c r="AP123" s="37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  <c r="BK123" s="38"/>
      <c r="BL123" s="38"/>
      <c r="BM123" s="38"/>
      <c r="BN123" s="38"/>
      <c r="BO123" s="38"/>
      <c r="BP123" s="38"/>
      <c r="BQ123" s="39" t="s">
        <v>124</v>
      </c>
      <c r="BR123" s="13"/>
      <c r="BS123" s="37"/>
      <c r="BT123" s="37">
        <v>302.27999999999997</v>
      </c>
      <c r="BU123" s="37">
        <v>125642</v>
      </c>
      <c r="BV123" s="14"/>
      <c r="BW123" s="57">
        <v>15272</v>
      </c>
      <c r="BX123" s="57">
        <v>7588</v>
      </c>
      <c r="BY123" s="57">
        <f>BW123-BX123</f>
        <v>7684</v>
      </c>
      <c r="BZ123" s="15"/>
      <c r="CA123" s="37">
        <f>CB123+CC123</f>
        <v>259998</v>
      </c>
      <c r="CB123" s="37">
        <v>127273</v>
      </c>
      <c r="CC123" s="37">
        <v>132725</v>
      </c>
      <c r="CD123" s="16"/>
      <c r="CE123" s="66">
        <f>SUM(CF123:CG123)</f>
        <v>270515</v>
      </c>
      <c r="CF123" s="66">
        <v>132236</v>
      </c>
      <c r="CG123" s="66">
        <v>138279</v>
      </c>
      <c r="CH123" s="66">
        <v>122852</v>
      </c>
      <c r="CI123" s="15"/>
      <c r="CJ123" s="37">
        <f>CK123+CL123</f>
        <v>267294</v>
      </c>
      <c r="CK123" s="37">
        <v>130447</v>
      </c>
      <c r="CL123" s="37">
        <v>136847</v>
      </c>
      <c r="CM123" s="37">
        <v>270515</v>
      </c>
      <c r="CN123" s="17"/>
      <c r="CO123" s="32" t="s">
        <v>101</v>
      </c>
      <c r="CP123" s="66">
        <f>SUM(CQ123:CR123)</f>
        <v>277729</v>
      </c>
      <c r="CQ123" s="66">
        <v>134798</v>
      </c>
      <c r="CR123" s="66">
        <v>142931</v>
      </c>
      <c r="CS123" s="66">
        <v>130650</v>
      </c>
      <c r="CT123" s="15"/>
      <c r="CU123" s="37">
        <f>CV123+CW123</f>
        <v>276609</v>
      </c>
      <c r="CV123" s="38">
        <v>134582</v>
      </c>
      <c r="CW123" s="38">
        <v>142027</v>
      </c>
    </row>
    <row r="124" spans="2:101" ht="13.5" customHeight="1" x14ac:dyDescent="0.15">
      <c r="B124" s="167" t="s">
        <v>196</v>
      </c>
      <c r="C124" s="167"/>
      <c r="D124" s="32" t="s">
        <v>125</v>
      </c>
      <c r="E124" s="33">
        <v>4959</v>
      </c>
      <c r="F124" s="33">
        <v>4972</v>
      </c>
      <c r="G124" s="33">
        <v>4953</v>
      </c>
      <c r="H124" s="33">
        <v>4847</v>
      </c>
      <c r="I124" s="33">
        <v>4796</v>
      </c>
      <c r="J124" s="33">
        <v>5127</v>
      </c>
      <c r="K124" s="33">
        <v>5098</v>
      </c>
      <c r="L124" s="33">
        <v>5191</v>
      </c>
      <c r="M124" s="33">
        <v>5237</v>
      </c>
      <c r="N124" s="34">
        <v>4710</v>
      </c>
      <c r="O124" s="33">
        <v>4645</v>
      </c>
      <c r="P124" s="33">
        <v>4623</v>
      </c>
      <c r="Q124" s="33">
        <v>4670</v>
      </c>
      <c r="R124" s="35">
        <v>4700</v>
      </c>
      <c r="S124" s="35">
        <v>4724</v>
      </c>
      <c r="T124" s="35">
        <v>4672</v>
      </c>
      <c r="U124" s="35">
        <v>4627</v>
      </c>
      <c r="V124" s="35">
        <v>4670</v>
      </c>
      <c r="W124" s="35">
        <v>4737</v>
      </c>
      <c r="X124" s="33">
        <v>4784</v>
      </c>
      <c r="Y124" s="33">
        <v>4874</v>
      </c>
      <c r="Z124" s="33">
        <v>4871</v>
      </c>
      <c r="AA124" s="33">
        <v>4914</v>
      </c>
      <c r="AB124" s="35">
        <v>5039</v>
      </c>
      <c r="AC124" s="35">
        <v>5027</v>
      </c>
      <c r="AD124" s="33">
        <v>5025</v>
      </c>
      <c r="AE124" s="35">
        <v>5052</v>
      </c>
      <c r="AF124" s="35">
        <v>5040</v>
      </c>
      <c r="AG124" s="33">
        <v>5068</v>
      </c>
      <c r="AH124" s="36"/>
      <c r="AI124" s="37"/>
      <c r="AJ124" s="37"/>
      <c r="AK124" s="37"/>
      <c r="AL124" s="37"/>
      <c r="AM124" s="37"/>
      <c r="AN124" s="37"/>
      <c r="AO124" s="37"/>
      <c r="AP124" s="37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39" t="s">
        <v>125</v>
      </c>
      <c r="BR124" s="13"/>
      <c r="BS124" s="37"/>
      <c r="BT124" s="37">
        <v>228.21</v>
      </c>
      <c r="BU124" s="37">
        <v>103131</v>
      </c>
      <c r="BV124" s="14"/>
      <c r="BW124" s="57">
        <v>4801</v>
      </c>
      <c r="BX124" s="57">
        <v>2264</v>
      </c>
      <c r="BY124" s="57">
        <f>BW124-BX124</f>
        <v>2537</v>
      </c>
      <c r="BZ124" s="15"/>
      <c r="CA124" s="37">
        <f>CB124+CC124</f>
        <v>199890</v>
      </c>
      <c r="CB124" s="37">
        <v>100326</v>
      </c>
      <c r="CC124" s="37">
        <v>99564</v>
      </c>
      <c r="CD124" s="16"/>
      <c r="CE124" s="66">
        <f>SUM(CF124:CG124)</f>
        <v>212412</v>
      </c>
      <c r="CF124" s="66">
        <v>106611</v>
      </c>
      <c r="CG124" s="66">
        <v>105801</v>
      </c>
      <c r="CH124" s="66">
        <v>80627</v>
      </c>
      <c r="CI124" s="15"/>
      <c r="CJ124" s="37">
        <f>CK124+CL124</f>
        <v>211023</v>
      </c>
      <c r="CK124" s="37">
        <v>105906</v>
      </c>
      <c r="CL124" s="37">
        <v>105117</v>
      </c>
      <c r="CM124" s="37">
        <v>212412</v>
      </c>
      <c r="CN124" s="17"/>
      <c r="CO124" s="32" t="s">
        <v>102</v>
      </c>
      <c r="CP124" s="66">
        <f>SUM(CQ124:CR124)</f>
        <v>221448</v>
      </c>
      <c r="CQ124" s="66">
        <v>109989</v>
      </c>
      <c r="CR124" s="66">
        <v>111459</v>
      </c>
      <c r="CS124" s="66">
        <v>87777</v>
      </c>
      <c r="CT124" s="15"/>
      <c r="CU124" s="37">
        <f>CV124+CW124</f>
        <v>220451</v>
      </c>
      <c r="CV124" s="38">
        <v>109797</v>
      </c>
      <c r="CW124" s="38">
        <v>110654</v>
      </c>
    </row>
    <row r="125" spans="2:101" ht="13.5" customHeight="1" x14ac:dyDescent="0.15">
      <c r="B125" s="167" t="s">
        <v>168</v>
      </c>
      <c r="C125" s="167"/>
      <c r="D125" s="32" t="s">
        <v>128</v>
      </c>
      <c r="E125" s="33">
        <v>13687</v>
      </c>
      <c r="F125" s="33">
        <v>13781</v>
      </c>
      <c r="G125" s="33">
        <v>13423</v>
      </c>
      <c r="H125" s="33">
        <v>14357</v>
      </c>
      <c r="I125" s="33">
        <v>15822</v>
      </c>
      <c r="J125" s="33">
        <v>18278</v>
      </c>
      <c r="K125" s="33">
        <v>21220</v>
      </c>
      <c r="L125" s="33">
        <v>24357</v>
      </c>
      <c r="M125" s="33">
        <v>28117</v>
      </c>
      <c r="N125" s="34">
        <v>30752</v>
      </c>
      <c r="O125" s="33">
        <v>36122</v>
      </c>
      <c r="P125" s="33">
        <v>38971</v>
      </c>
      <c r="Q125" s="33">
        <v>46293</v>
      </c>
      <c r="R125" s="35">
        <v>55928</v>
      </c>
      <c r="S125" s="35">
        <v>64340</v>
      </c>
      <c r="T125" s="35">
        <v>70091</v>
      </c>
      <c r="U125" s="35">
        <v>74693</v>
      </c>
      <c r="V125" s="35">
        <v>79138</v>
      </c>
      <c r="W125" s="35">
        <v>85069</v>
      </c>
      <c r="X125" s="33">
        <v>91928</v>
      </c>
      <c r="Y125" s="33">
        <v>98779</v>
      </c>
      <c r="Z125" s="33">
        <v>104447</v>
      </c>
      <c r="AA125" s="33">
        <v>110042</v>
      </c>
      <c r="AB125" s="35">
        <v>116012</v>
      </c>
      <c r="AC125" s="35">
        <v>120906</v>
      </c>
      <c r="AD125" s="33">
        <v>125422</v>
      </c>
      <c r="AE125" s="35">
        <v>130411</v>
      </c>
      <c r="AF125" s="35">
        <v>136580</v>
      </c>
      <c r="AG125" s="33">
        <v>144194</v>
      </c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8"/>
      <c r="BD125" s="38"/>
      <c r="BE125" s="38"/>
      <c r="BF125" s="38"/>
      <c r="BG125" s="38"/>
      <c r="BH125" s="38"/>
      <c r="BI125" s="38"/>
      <c r="BJ125" s="38"/>
      <c r="BK125" s="38"/>
      <c r="BL125" s="38"/>
      <c r="BM125" s="38"/>
      <c r="BN125" s="38"/>
      <c r="BO125" s="38"/>
      <c r="BP125" s="38"/>
      <c r="BQ125" s="39" t="s">
        <v>128</v>
      </c>
      <c r="BR125" s="13"/>
      <c r="BS125" s="37"/>
      <c r="BT125" s="37">
        <v>146.58000000000001</v>
      </c>
      <c r="BU125" s="37">
        <v>87463</v>
      </c>
      <c r="BV125" s="14"/>
      <c r="BW125" s="57">
        <v>19061</v>
      </c>
      <c r="BX125" s="57">
        <v>9444</v>
      </c>
      <c r="BY125" s="57">
        <f>BW125-BX125</f>
        <v>9617</v>
      </c>
      <c r="BZ125" s="15"/>
      <c r="CA125" s="37">
        <f>CB125+CC125</f>
        <v>156356</v>
      </c>
      <c r="CB125" s="37">
        <v>76715</v>
      </c>
      <c r="CC125" s="37">
        <v>79641</v>
      </c>
      <c r="CD125" s="16"/>
      <c r="CE125" s="66">
        <f>SUM(CF125:CG125)</f>
        <v>182601</v>
      </c>
      <c r="CF125" s="66">
        <v>89203</v>
      </c>
      <c r="CG125" s="66">
        <v>93398</v>
      </c>
      <c r="CH125" s="66">
        <v>62806</v>
      </c>
      <c r="CI125" s="15"/>
      <c r="CJ125" s="37">
        <f>CK125+CL125</f>
        <v>182083</v>
      </c>
      <c r="CK125" s="37">
        <v>88949</v>
      </c>
      <c r="CL125" s="37">
        <v>93134</v>
      </c>
      <c r="CM125" s="37">
        <v>182601</v>
      </c>
      <c r="CN125" s="17"/>
      <c r="CO125" s="32" t="s">
        <v>103</v>
      </c>
      <c r="CP125" s="66">
        <f>SUM(CQ125:CR125)</f>
        <v>200372</v>
      </c>
      <c r="CQ125" s="66">
        <v>97578</v>
      </c>
      <c r="CR125" s="66">
        <v>102794</v>
      </c>
      <c r="CS125" s="66">
        <v>73950</v>
      </c>
      <c r="CT125" s="15"/>
      <c r="CU125" s="37">
        <f>CV125+CW125</f>
        <v>197975</v>
      </c>
      <c r="CV125" s="38">
        <v>96476</v>
      </c>
      <c r="CW125" s="38">
        <v>101499</v>
      </c>
    </row>
    <row r="126" spans="2:101" ht="13.5" customHeight="1" x14ac:dyDescent="0.15">
      <c r="B126" s="167" t="s">
        <v>160</v>
      </c>
      <c r="C126" s="167"/>
      <c r="D126" s="40" t="s">
        <v>7</v>
      </c>
      <c r="E126" s="47">
        <v>84362</v>
      </c>
      <c r="F126" s="37">
        <v>84648</v>
      </c>
      <c r="G126" s="37">
        <v>85847</v>
      </c>
      <c r="H126" s="37">
        <v>88045</v>
      </c>
      <c r="I126" s="37">
        <v>89483</v>
      </c>
      <c r="J126" s="37">
        <v>92446</v>
      </c>
      <c r="K126" s="37">
        <v>93246</v>
      </c>
      <c r="L126" s="37">
        <v>94911</v>
      </c>
      <c r="M126" s="37">
        <v>106437</v>
      </c>
      <c r="N126" s="34">
        <v>107544</v>
      </c>
      <c r="O126" s="37">
        <v>109235</v>
      </c>
      <c r="P126" s="37">
        <v>110726</v>
      </c>
      <c r="Q126" s="37">
        <v>112562</v>
      </c>
      <c r="R126" s="37">
        <v>113507</v>
      </c>
      <c r="S126" s="37">
        <v>115043</v>
      </c>
      <c r="T126" s="37">
        <v>115843</v>
      </c>
      <c r="U126" s="37">
        <v>117458</v>
      </c>
      <c r="V126" s="37">
        <v>118685</v>
      </c>
      <c r="W126" s="37">
        <v>119749</v>
      </c>
      <c r="X126" s="37">
        <v>120654</v>
      </c>
      <c r="Y126" s="37">
        <v>121535</v>
      </c>
      <c r="Z126" s="37">
        <v>122553</v>
      </c>
      <c r="AA126" s="37">
        <v>123352</v>
      </c>
      <c r="AB126" s="37">
        <v>123308</v>
      </c>
      <c r="AC126" s="37">
        <v>123535</v>
      </c>
      <c r="AD126" s="37">
        <v>123683</v>
      </c>
      <c r="AE126" s="37">
        <v>123734</v>
      </c>
      <c r="AF126" s="37">
        <v>123498</v>
      </c>
      <c r="AG126" s="37">
        <v>123401</v>
      </c>
      <c r="AH126" s="37">
        <v>123195</v>
      </c>
      <c r="AI126" s="37">
        <v>122880</v>
      </c>
      <c r="AJ126" s="37">
        <v>122761</v>
      </c>
      <c r="AK126" s="37">
        <v>122433</v>
      </c>
      <c r="AL126" s="37">
        <v>122208</v>
      </c>
      <c r="AM126" s="37">
        <v>121748</v>
      </c>
      <c r="AN126" s="37">
        <v>121393</v>
      </c>
      <c r="AO126" s="37">
        <v>121308</v>
      </c>
      <c r="AP126" s="37">
        <v>121166</v>
      </c>
      <c r="AQ126" s="38">
        <v>120927</v>
      </c>
      <c r="AR126" s="38">
        <v>120534</v>
      </c>
      <c r="AS126" s="38">
        <v>120322</v>
      </c>
      <c r="AT126" s="38">
        <v>119840</v>
      </c>
      <c r="AU126" s="38">
        <v>119133</v>
      </c>
      <c r="AV126" s="38">
        <v>118536</v>
      </c>
      <c r="AW126" s="38">
        <v>117736</v>
      </c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  <c r="BK126" s="38"/>
      <c r="BL126" s="38"/>
      <c r="BM126" s="38"/>
      <c r="BN126" s="38"/>
      <c r="BO126" s="38"/>
      <c r="BP126" s="38"/>
      <c r="BQ126" s="39" t="s">
        <v>7</v>
      </c>
      <c r="BR126" s="13"/>
      <c r="BS126" s="37"/>
      <c r="BT126" s="37"/>
      <c r="BU126" s="37"/>
      <c r="BV126" s="14"/>
      <c r="BW126" s="57"/>
      <c r="BX126" s="57"/>
      <c r="BY126" s="57"/>
      <c r="BZ126" s="15"/>
      <c r="CA126" s="37"/>
      <c r="CB126" s="37"/>
      <c r="CC126" s="37"/>
      <c r="CD126" s="16"/>
      <c r="CE126" s="66"/>
      <c r="CF126" s="66"/>
      <c r="CG126" s="66"/>
      <c r="CH126" s="66"/>
      <c r="CI126" s="15"/>
      <c r="CJ126" s="37"/>
      <c r="CK126" s="37"/>
      <c r="CL126" s="37"/>
      <c r="CM126" s="37"/>
      <c r="CN126" s="17"/>
      <c r="CO126" s="32"/>
      <c r="CP126" s="66"/>
      <c r="CQ126" s="66"/>
      <c r="CR126" s="66"/>
      <c r="CS126" s="66"/>
      <c r="CT126" s="15"/>
      <c r="CU126" s="37"/>
      <c r="CV126" s="38"/>
      <c r="CW126" s="38"/>
    </row>
    <row r="127" spans="2:101" ht="13.5" customHeight="1" x14ac:dyDescent="0.15">
      <c r="B127" s="167" t="s">
        <v>160</v>
      </c>
      <c r="C127" s="167"/>
      <c r="D127" s="40" t="s">
        <v>7</v>
      </c>
      <c r="E127" s="37">
        <f>83947</f>
        <v>83947</v>
      </c>
      <c r="F127" s="37">
        <v>84670</v>
      </c>
      <c r="G127" s="37">
        <v>85895</v>
      </c>
      <c r="H127" s="37">
        <v>87506</v>
      </c>
      <c r="I127" s="37">
        <v>89228</v>
      </c>
      <c r="J127" s="37">
        <v>89284</v>
      </c>
      <c r="K127" s="37"/>
      <c r="L127" s="37"/>
      <c r="M127" s="37"/>
      <c r="N127" s="34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  <c r="BK127" s="38"/>
      <c r="BL127" s="38"/>
      <c r="BM127" s="38"/>
      <c r="BN127" s="38"/>
      <c r="BO127" s="38"/>
      <c r="BP127" s="38"/>
      <c r="BQ127" s="41" t="s">
        <v>7</v>
      </c>
      <c r="BR127" s="13"/>
      <c r="BS127" s="37"/>
      <c r="BT127" s="37"/>
      <c r="BU127" s="37"/>
      <c r="BV127" s="14"/>
      <c r="BW127" s="37"/>
      <c r="BX127" s="37"/>
      <c r="BY127" s="37"/>
      <c r="BZ127" s="15"/>
      <c r="CA127" s="37"/>
      <c r="CB127" s="37"/>
      <c r="CC127" s="37"/>
      <c r="CD127" s="16"/>
      <c r="CE127" s="66"/>
      <c r="CF127" s="66"/>
      <c r="CG127" s="66"/>
      <c r="CH127" s="66"/>
      <c r="CI127" s="15"/>
      <c r="CJ127" s="37"/>
      <c r="CK127" s="37"/>
      <c r="CL127" s="37"/>
      <c r="CM127" s="37"/>
      <c r="CN127" s="17"/>
      <c r="CO127" s="40"/>
      <c r="CP127" s="66"/>
      <c r="CQ127" s="66"/>
      <c r="CR127" s="66"/>
      <c r="CS127" s="66"/>
      <c r="CT127" s="15"/>
      <c r="CU127" s="37"/>
      <c r="CV127" s="38"/>
      <c r="CW127" s="38"/>
    </row>
    <row r="128" spans="2:101" ht="13.5" customHeight="1" x14ac:dyDescent="0.15">
      <c r="B128" s="168"/>
      <c r="C128" s="168"/>
      <c r="D128" s="32" t="s">
        <v>104</v>
      </c>
      <c r="E128" s="37">
        <v>9764</v>
      </c>
      <c r="F128" s="37">
        <v>9610</v>
      </c>
      <c r="G128" s="37">
        <v>9569</v>
      </c>
      <c r="H128" s="37">
        <v>9383</v>
      </c>
      <c r="I128" s="37">
        <v>9262</v>
      </c>
      <c r="J128" s="37">
        <v>9270</v>
      </c>
      <c r="K128" s="36">
        <v>9225</v>
      </c>
      <c r="L128" s="36"/>
      <c r="M128" s="37"/>
      <c r="N128" s="34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9" t="s">
        <v>104</v>
      </c>
      <c r="BR128" s="13"/>
      <c r="BS128" s="37"/>
      <c r="BT128" s="37"/>
      <c r="BU128" s="37"/>
      <c r="BV128" s="14"/>
      <c r="BW128" s="37">
        <v>8956</v>
      </c>
      <c r="BX128" s="37">
        <v>4418</v>
      </c>
      <c r="BY128" s="19">
        <f t="shared" ref="BY128:BY172" si="38">BW128-BX128</f>
        <v>4538</v>
      </c>
      <c r="BZ128" s="15"/>
      <c r="CA128" s="37"/>
      <c r="CB128" s="37"/>
      <c r="CC128" s="37"/>
      <c r="CD128" s="16"/>
      <c r="CE128" s="66"/>
      <c r="CF128" s="66"/>
      <c r="CG128" s="66"/>
      <c r="CH128" s="66"/>
      <c r="CI128" s="15"/>
      <c r="CJ128" s="37"/>
      <c r="CK128" s="37"/>
      <c r="CL128" s="37"/>
      <c r="CM128" s="37"/>
      <c r="CN128" s="17"/>
      <c r="CO128" s="32" t="s">
        <v>104</v>
      </c>
      <c r="CP128" s="66"/>
      <c r="CQ128" s="66"/>
      <c r="CR128" s="66"/>
      <c r="CS128" s="66"/>
      <c r="CT128" s="15"/>
      <c r="CU128" s="37"/>
      <c r="CV128" s="38"/>
      <c r="CW128" s="38"/>
    </row>
    <row r="129" spans="2:101" ht="13.5" customHeight="1" x14ac:dyDescent="0.15">
      <c r="B129" s="167" t="s">
        <v>198</v>
      </c>
      <c r="C129" s="167"/>
      <c r="D129" s="40" t="s">
        <v>9</v>
      </c>
      <c r="E129" s="37">
        <v>54037</v>
      </c>
      <c r="F129" s="37">
        <v>53818</v>
      </c>
      <c r="G129" s="37">
        <v>53500</v>
      </c>
      <c r="H129" s="37">
        <v>50639</v>
      </c>
      <c r="I129" s="37">
        <v>50506</v>
      </c>
      <c r="J129" s="37">
        <v>54033</v>
      </c>
      <c r="K129" s="37">
        <v>53867</v>
      </c>
      <c r="L129" s="37">
        <v>53915</v>
      </c>
      <c r="M129" s="37">
        <v>54047</v>
      </c>
      <c r="N129" s="34">
        <v>53336</v>
      </c>
      <c r="O129" s="37">
        <v>53258</v>
      </c>
      <c r="P129" s="37">
        <v>53087</v>
      </c>
      <c r="Q129" s="37">
        <v>53300</v>
      </c>
      <c r="R129" s="37">
        <v>53773</v>
      </c>
      <c r="S129" s="37">
        <v>54489</v>
      </c>
      <c r="T129" s="37">
        <v>54966</v>
      </c>
      <c r="U129" s="37">
        <v>55181</v>
      </c>
      <c r="V129" s="37">
        <v>56013</v>
      </c>
      <c r="W129" s="37">
        <v>56627</v>
      </c>
      <c r="X129" s="37">
        <v>56986</v>
      </c>
      <c r="Y129" s="37">
        <v>57433</v>
      </c>
      <c r="Z129" s="37">
        <v>57975</v>
      </c>
      <c r="AA129" s="37">
        <v>58804</v>
      </c>
      <c r="AB129" s="37">
        <v>59370</v>
      </c>
      <c r="AC129" s="37">
        <v>60185</v>
      </c>
      <c r="AD129" s="37">
        <v>60922</v>
      </c>
      <c r="AE129" s="37">
        <v>61568</v>
      </c>
      <c r="AF129" s="37">
        <v>62231</v>
      </c>
      <c r="AG129" s="37">
        <v>62839</v>
      </c>
      <c r="AH129" s="37">
        <v>63591</v>
      </c>
      <c r="AI129" s="37">
        <v>64517</v>
      </c>
      <c r="AJ129" s="37">
        <v>65424</v>
      </c>
      <c r="AK129" s="37">
        <v>66476</v>
      </c>
      <c r="AL129" s="37">
        <v>67401</v>
      </c>
      <c r="AM129" s="37">
        <v>67980</v>
      </c>
      <c r="AN129" s="37">
        <v>68950</v>
      </c>
      <c r="AO129" s="37">
        <v>69659</v>
      </c>
      <c r="AP129" s="38">
        <v>70503</v>
      </c>
      <c r="AQ129" s="38">
        <v>71276</v>
      </c>
      <c r="AR129" s="38">
        <v>72110</v>
      </c>
      <c r="AS129" s="38">
        <v>72455</v>
      </c>
      <c r="AT129" s="38">
        <v>72818</v>
      </c>
      <c r="AU129" s="38">
        <v>73394</v>
      </c>
      <c r="AV129" s="38">
        <v>73652</v>
      </c>
      <c r="AW129" s="38">
        <v>73889</v>
      </c>
      <c r="AX129" s="38">
        <v>74270</v>
      </c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41" t="s">
        <v>9</v>
      </c>
      <c r="BR129" s="13"/>
      <c r="BS129" s="37">
        <v>134.13999999999999</v>
      </c>
      <c r="BT129" s="37">
        <v>134.13999999999999</v>
      </c>
      <c r="BU129" s="37">
        <v>20408</v>
      </c>
      <c r="BV129" s="14"/>
      <c r="BW129" s="37">
        <v>52853</v>
      </c>
      <c r="BX129" s="37">
        <v>25426</v>
      </c>
      <c r="BY129" s="19">
        <f t="shared" si="38"/>
        <v>27427</v>
      </c>
      <c r="BZ129" s="15"/>
      <c r="CA129" s="25">
        <f t="shared" ref="CA129:CA172" si="39">CB129+CC129</f>
        <v>64230</v>
      </c>
      <c r="CB129" s="38">
        <v>31292</v>
      </c>
      <c r="CC129" s="38">
        <v>32938</v>
      </c>
      <c r="CD129" s="16"/>
      <c r="CE129" s="65">
        <f t="shared" ref="CE129:CE172" si="40">SUM(CF129:CG129)</f>
        <v>69180</v>
      </c>
      <c r="CF129" s="66">
        <v>33820</v>
      </c>
      <c r="CG129" s="66">
        <v>35360</v>
      </c>
      <c r="CH129" s="66">
        <v>21472</v>
      </c>
      <c r="CI129" s="15"/>
      <c r="CJ129" s="19">
        <f t="shared" ref="CJ129:CJ172" si="41">CK129+CL129</f>
        <v>69086</v>
      </c>
      <c r="CK129" s="38">
        <v>33783</v>
      </c>
      <c r="CL129" s="38">
        <v>35303</v>
      </c>
      <c r="CM129" s="38">
        <v>69180</v>
      </c>
      <c r="CN129" s="17"/>
      <c r="CO129" s="40" t="s">
        <v>9</v>
      </c>
      <c r="CP129" s="65">
        <f t="shared" ref="CP129:CP172" si="42">SUM(CQ129:CR129)</f>
        <v>72965</v>
      </c>
      <c r="CQ129" s="66">
        <v>35791</v>
      </c>
      <c r="CR129" s="66">
        <v>37174</v>
      </c>
      <c r="CS129" s="66">
        <v>24089</v>
      </c>
      <c r="CT129" s="15"/>
      <c r="CU129" s="38">
        <f t="shared" ref="CU129:CU172" si="43">CV129+CW129</f>
        <v>72534</v>
      </c>
      <c r="CV129" s="38">
        <v>35603</v>
      </c>
      <c r="CW129" s="38">
        <v>36931</v>
      </c>
    </row>
    <row r="130" spans="2:101" ht="13.5" customHeight="1" x14ac:dyDescent="0.15">
      <c r="B130" s="167" t="s">
        <v>163</v>
      </c>
      <c r="C130" s="167"/>
      <c r="D130" s="40" t="s">
        <v>10</v>
      </c>
      <c r="E130" s="37">
        <v>57215</v>
      </c>
      <c r="F130" s="37">
        <v>58256</v>
      </c>
      <c r="G130" s="37">
        <v>59125</v>
      </c>
      <c r="H130" s="37">
        <v>59986</v>
      </c>
      <c r="I130" s="37">
        <v>60150</v>
      </c>
      <c r="J130" s="37">
        <v>60821</v>
      </c>
      <c r="K130" s="37">
        <v>61421</v>
      </c>
      <c r="L130" s="37">
        <v>62276</v>
      </c>
      <c r="M130" s="37">
        <v>63011</v>
      </c>
      <c r="N130" s="34">
        <v>63406</v>
      </c>
      <c r="O130" s="37">
        <v>63902</v>
      </c>
      <c r="P130" s="37">
        <v>64384</v>
      </c>
      <c r="Q130" s="37">
        <v>64998</v>
      </c>
      <c r="R130" s="37">
        <v>65667</v>
      </c>
      <c r="S130" s="37">
        <v>66178</v>
      </c>
      <c r="T130" s="37">
        <v>66545</v>
      </c>
      <c r="U130" s="37">
        <v>67110</v>
      </c>
      <c r="V130" s="37">
        <v>67512</v>
      </c>
      <c r="W130" s="37">
        <v>68364</v>
      </c>
      <c r="X130" s="37">
        <v>68725</v>
      </c>
      <c r="Y130" s="37">
        <v>68807</v>
      </c>
      <c r="Z130" s="37">
        <v>69036</v>
      </c>
      <c r="AA130" s="37">
        <v>69021</v>
      </c>
      <c r="AB130" s="37">
        <v>69001</v>
      </c>
      <c r="AC130" s="37">
        <v>68812</v>
      </c>
      <c r="AD130" s="37">
        <v>68400</v>
      </c>
      <c r="AE130" s="37">
        <v>68021</v>
      </c>
      <c r="AF130" s="37">
        <v>67425</v>
      </c>
      <c r="AG130" s="37">
        <v>66980</v>
      </c>
      <c r="AH130" s="37">
        <v>66568</v>
      </c>
      <c r="AI130" s="37">
        <v>66108</v>
      </c>
      <c r="AJ130" s="37">
        <v>65364</v>
      </c>
      <c r="AK130" s="37">
        <v>64786</v>
      </c>
      <c r="AL130" s="37">
        <v>64430</v>
      </c>
      <c r="AM130" s="37">
        <v>63957</v>
      </c>
      <c r="AN130" s="37">
        <v>63656</v>
      </c>
      <c r="AO130" s="37">
        <v>63285</v>
      </c>
      <c r="AP130" s="37">
        <v>62850</v>
      </c>
      <c r="AQ130" s="38">
        <v>62591</v>
      </c>
      <c r="AR130" s="38">
        <v>62247</v>
      </c>
      <c r="AS130" s="38">
        <v>61932</v>
      </c>
      <c r="AT130" s="38">
        <v>61458</v>
      </c>
      <c r="AU130" s="38">
        <v>60955</v>
      </c>
      <c r="AV130" s="38">
        <v>60461</v>
      </c>
      <c r="AW130" s="38">
        <v>59954</v>
      </c>
      <c r="AX130" s="38">
        <v>59070</v>
      </c>
      <c r="AY130" s="38">
        <v>66544</v>
      </c>
      <c r="AZ130" s="38">
        <v>65642</v>
      </c>
      <c r="BA130" s="38">
        <v>64768</v>
      </c>
      <c r="BB130" s="38"/>
      <c r="BC130" s="38"/>
      <c r="BD130" s="38"/>
      <c r="BE130" s="38"/>
      <c r="BF130" s="38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41" t="s">
        <v>10</v>
      </c>
      <c r="BR130" s="13"/>
      <c r="BS130" s="37">
        <v>184.26</v>
      </c>
      <c r="BT130" s="37">
        <v>184.26</v>
      </c>
      <c r="BU130" s="37">
        <v>19662</v>
      </c>
      <c r="BV130" s="14"/>
      <c r="BW130" s="37">
        <v>59884</v>
      </c>
      <c r="BX130" s="37">
        <v>28881</v>
      </c>
      <c r="BY130" s="19">
        <f t="shared" si="38"/>
        <v>31003</v>
      </c>
      <c r="BZ130" s="15"/>
      <c r="CA130" s="19">
        <f t="shared" si="39"/>
        <v>65578</v>
      </c>
      <c r="CB130" s="37">
        <v>31678</v>
      </c>
      <c r="CC130" s="37">
        <v>33900</v>
      </c>
      <c r="CD130" s="16"/>
      <c r="CE130" s="65">
        <f t="shared" si="40"/>
        <v>62999</v>
      </c>
      <c r="CF130" s="66">
        <v>30443</v>
      </c>
      <c r="CG130" s="66">
        <v>32556</v>
      </c>
      <c r="CH130" s="66">
        <v>19439</v>
      </c>
      <c r="CI130" s="15"/>
      <c r="CJ130" s="19">
        <f t="shared" si="41"/>
        <v>62897</v>
      </c>
      <c r="CK130" s="37">
        <v>30401</v>
      </c>
      <c r="CL130" s="37">
        <v>32496</v>
      </c>
      <c r="CM130" s="37">
        <v>62999</v>
      </c>
      <c r="CN130" s="17"/>
      <c r="CO130" s="40" t="s">
        <v>10</v>
      </c>
      <c r="CP130" s="65">
        <f t="shared" si="42"/>
        <v>61459</v>
      </c>
      <c r="CQ130" s="66">
        <v>29641</v>
      </c>
      <c r="CR130" s="66">
        <v>31818</v>
      </c>
      <c r="CS130" s="66">
        <v>20122</v>
      </c>
      <c r="CT130" s="15"/>
      <c r="CU130" s="19">
        <f t="shared" si="43"/>
        <v>61739</v>
      </c>
      <c r="CV130" s="38">
        <v>29855</v>
      </c>
      <c r="CW130" s="38">
        <v>31884</v>
      </c>
    </row>
    <row r="131" spans="2:101" ht="13.5" customHeight="1" x14ac:dyDescent="0.15">
      <c r="B131" s="167" t="s">
        <v>199</v>
      </c>
      <c r="C131" s="167"/>
      <c r="D131" s="40" t="s">
        <v>30</v>
      </c>
      <c r="E131" s="37">
        <v>15917</v>
      </c>
      <c r="F131" s="37">
        <v>15812</v>
      </c>
      <c r="G131" s="37">
        <v>15107</v>
      </c>
      <c r="H131" s="37">
        <v>14867</v>
      </c>
      <c r="I131" s="37">
        <v>14744</v>
      </c>
      <c r="J131" s="37">
        <v>15223</v>
      </c>
      <c r="K131" s="37">
        <v>15135</v>
      </c>
      <c r="L131" s="37">
        <v>14960</v>
      </c>
      <c r="M131" s="37">
        <v>14975</v>
      </c>
      <c r="N131" s="34">
        <v>14755</v>
      </c>
      <c r="O131" s="37">
        <v>15028</v>
      </c>
      <c r="P131" s="37">
        <v>15032</v>
      </c>
      <c r="Q131" s="37">
        <v>14873</v>
      </c>
      <c r="R131" s="37">
        <v>14886</v>
      </c>
      <c r="S131" s="37">
        <v>14887</v>
      </c>
      <c r="T131" s="37">
        <v>14845</v>
      </c>
      <c r="U131" s="37">
        <v>14988</v>
      </c>
      <c r="V131" s="37">
        <v>14991</v>
      </c>
      <c r="W131" s="37">
        <v>14976</v>
      </c>
      <c r="X131" s="37">
        <v>14956</v>
      </c>
      <c r="Y131" s="37">
        <v>14893</v>
      </c>
      <c r="Z131" s="37">
        <v>14809</v>
      </c>
      <c r="AA131" s="37">
        <v>14772</v>
      </c>
      <c r="AB131" s="37">
        <v>14750</v>
      </c>
      <c r="AC131" s="37">
        <v>14767</v>
      </c>
      <c r="AD131" s="37">
        <v>14817</v>
      </c>
      <c r="AE131" s="37">
        <v>14803</v>
      </c>
      <c r="AF131" s="37">
        <v>14757</v>
      </c>
      <c r="AG131" s="37">
        <v>14678</v>
      </c>
      <c r="AH131" s="37">
        <v>14612</v>
      </c>
      <c r="AI131" s="37">
        <v>14498</v>
      </c>
      <c r="AJ131" s="37">
        <v>14438</v>
      </c>
      <c r="AK131" s="37">
        <v>14400</v>
      </c>
      <c r="AL131" s="37">
        <v>14438</v>
      </c>
      <c r="AM131" s="37">
        <v>14467</v>
      </c>
      <c r="AN131" s="37">
        <v>14355</v>
      </c>
      <c r="AO131" s="37">
        <v>14209</v>
      </c>
      <c r="AP131" s="38">
        <v>14263</v>
      </c>
      <c r="AQ131" s="38">
        <v>14182</v>
      </c>
      <c r="AR131" s="38">
        <v>14174</v>
      </c>
      <c r="AS131" s="38">
        <v>14135</v>
      </c>
      <c r="AT131" s="38">
        <v>14077</v>
      </c>
      <c r="AU131" s="38">
        <v>13975</v>
      </c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41" t="s">
        <v>30</v>
      </c>
      <c r="BR131" s="13"/>
      <c r="BS131" s="37">
        <v>61.44</v>
      </c>
      <c r="BT131" s="37">
        <v>61.44</v>
      </c>
      <c r="BU131" s="37">
        <v>3923</v>
      </c>
      <c r="BV131" s="14"/>
      <c r="BW131" s="37">
        <v>15063</v>
      </c>
      <c r="BX131" s="58">
        <v>7027</v>
      </c>
      <c r="BY131" s="58">
        <f t="shared" si="38"/>
        <v>8036</v>
      </c>
      <c r="BZ131" s="15"/>
      <c r="CA131" s="19">
        <f t="shared" si="39"/>
        <v>14189</v>
      </c>
      <c r="CB131" s="38">
        <v>6853</v>
      </c>
      <c r="CC131" s="37">
        <v>7336</v>
      </c>
      <c r="CD131" s="16"/>
      <c r="CE131" s="65">
        <f t="shared" si="40"/>
        <v>14218</v>
      </c>
      <c r="CF131" s="66">
        <v>6939</v>
      </c>
      <c r="CG131" s="66">
        <v>7279</v>
      </c>
      <c r="CH131" s="66">
        <v>3910</v>
      </c>
      <c r="CI131" s="15"/>
      <c r="CJ131" s="19">
        <f t="shared" si="41"/>
        <v>14173</v>
      </c>
      <c r="CK131" s="38">
        <v>6913</v>
      </c>
      <c r="CL131" s="38">
        <v>7260</v>
      </c>
      <c r="CM131" s="38">
        <v>14218</v>
      </c>
      <c r="CN131" s="17"/>
      <c r="CO131" s="40" t="s">
        <v>30</v>
      </c>
      <c r="CP131" s="65">
        <f t="shared" si="42"/>
        <v>13929</v>
      </c>
      <c r="CQ131" s="66">
        <v>6804</v>
      </c>
      <c r="CR131" s="66">
        <v>7125</v>
      </c>
      <c r="CS131" s="66">
        <v>4019</v>
      </c>
      <c r="CT131" s="15"/>
      <c r="CU131" s="19">
        <f t="shared" si="43"/>
        <v>14040</v>
      </c>
      <c r="CV131" s="38">
        <v>6847</v>
      </c>
      <c r="CW131" s="38">
        <v>7193</v>
      </c>
    </row>
    <row r="132" spans="2:101" ht="13.5" customHeight="1" x14ac:dyDescent="0.15">
      <c r="B132" s="167" t="s">
        <v>200</v>
      </c>
      <c r="C132" s="167"/>
      <c r="D132" s="40" t="s">
        <v>31</v>
      </c>
      <c r="E132" s="37">
        <v>11779</v>
      </c>
      <c r="F132" s="37">
        <v>11639</v>
      </c>
      <c r="G132" s="37">
        <v>11329</v>
      </c>
      <c r="H132" s="37">
        <v>11133</v>
      </c>
      <c r="I132" s="37">
        <v>10908</v>
      </c>
      <c r="J132" s="37">
        <v>10774</v>
      </c>
      <c r="K132" s="37">
        <v>10579</v>
      </c>
      <c r="L132" s="37">
        <v>10386</v>
      </c>
      <c r="M132" s="37">
        <v>10243</v>
      </c>
      <c r="N132" s="34">
        <v>10204</v>
      </c>
      <c r="O132" s="37">
        <v>10127</v>
      </c>
      <c r="P132" s="37">
        <v>9933</v>
      </c>
      <c r="Q132" s="37">
        <v>9836</v>
      </c>
      <c r="R132" s="37">
        <v>9757</v>
      </c>
      <c r="S132" s="37">
        <v>9678</v>
      </c>
      <c r="T132" s="37">
        <v>9707</v>
      </c>
      <c r="U132" s="37">
        <v>9687</v>
      </c>
      <c r="V132" s="37">
        <v>9618</v>
      </c>
      <c r="W132" s="37">
        <v>9598</v>
      </c>
      <c r="X132" s="37">
        <v>9538</v>
      </c>
      <c r="Y132" s="37">
        <v>9524</v>
      </c>
      <c r="Z132" s="37">
        <v>9492</v>
      </c>
      <c r="AA132" s="37">
        <v>9459</v>
      </c>
      <c r="AB132" s="37">
        <v>9473</v>
      </c>
      <c r="AC132" s="37">
        <v>9414</v>
      </c>
      <c r="AD132" s="37">
        <v>9366</v>
      </c>
      <c r="AE132" s="37">
        <v>9325</v>
      </c>
      <c r="AF132" s="37">
        <v>9306</v>
      </c>
      <c r="AG132" s="37">
        <v>9285</v>
      </c>
      <c r="AH132" s="37">
        <v>9250</v>
      </c>
      <c r="AI132" s="37">
        <v>9160</v>
      </c>
      <c r="AJ132" s="37">
        <v>9072</v>
      </c>
      <c r="AK132" s="37">
        <v>8999</v>
      </c>
      <c r="AL132" s="37">
        <v>8921</v>
      </c>
      <c r="AM132" s="37">
        <v>8801</v>
      </c>
      <c r="AN132" s="37">
        <v>8776</v>
      </c>
      <c r="AO132" s="37">
        <v>8703</v>
      </c>
      <c r="AP132" s="38">
        <v>8582</v>
      </c>
      <c r="AQ132" s="38">
        <v>8528</v>
      </c>
      <c r="AR132" s="38">
        <v>8393</v>
      </c>
      <c r="AS132" s="38">
        <v>8319</v>
      </c>
      <c r="AT132" s="38">
        <v>8242</v>
      </c>
      <c r="AU132" s="38">
        <v>8176</v>
      </c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41" t="s">
        <v>31</v>
      </c>
      <c r="BR132" s="13"/>
      <c r="BS132" s="37">
        <v>221.61</v>
      </c>
      <c r="BT132" s="37">
        <v>221.61</v>
      </c>
      <c r="BU132" s="37">
        <v>2070</v>
      </c>
      <c r="BV132" s="14"/>
      <c r="BW132" s="37">
        <v>10457</v>
      </c>
      <c r="BX132" s="58">
        <v>5044</v>
      </c>
      <c r="BY132" s="58">
        <f t="shared" si="38"/>
        <v>5413</v>
      </c>
      <c r="BZ132" s="15"/>
      <c r="CA132" s="19">
        <f t="shared" si="39"/>
        <v>8974</v>
      </c>
      <c r="CB132" s="38">
        <v>4389</v>
      </c>
      <c r="CC132" s="37">
        <v>4585</v>
      </c>
      <c r="CD132" s="16"/>
      <c r="CE132" s="65">
        <f t="shared" si="40"/>
        <v>8525</v>
      </c>
      <c r="CF132" s="66">
        <v>4168</v>
      </c>
      <c r="CG132" s="66">
        <v>4357</v>
      </c>
      <c r="CH132" s="66">
        <v>2040</v>
      </c>
      <c r="CI132" s="15"/>
      <c r="CJ132" s="19">
        <f t="shared" si="41"/>
        <v>8519</v>
      </c>
      <c r="CK132" s="38">
        <v>4166</v>
      </c>
      <c r="CL132" s="38">
        <v>4353</v>
      </c>
      <c r="CM132" s="38">
        <v>8525</v>
      </c>
      <c r="CN132" s="17"/>
      <c r="CO132" s="40" t="s">
        <v>31</v>
      </c>
      <c r="CP132" s="65">
        <f t="shared" si="42"/>
        <v>8092</v>
      </c>
      <c r="CQ132" s="66">
        <v>3942</v>
      </c>
      <c r="CR132" s="66">
        <v>4150</v>
      </c>
      <c r="CS132" s="66">
        <v>2026</v>
      </c>
      <c r="CT132" s="15"/>
      <c r="CU132" s="19">
        <f t="shared" si="43"/>
        <v>8222</v>
      </c>
      <c r="CV132" s="38">
        <v>4015</v>
      </c>
      <c r="CW132" s="38">
        <v>4207</v>
      </c>
    </row>
    <row r="133" spans="2:101" ht="13.5" customHeight="1" x14ac:dyDescent="0.15">
      <c r="B133" s="167" t="s">
        <v>201</v>
      </c>
      <c r="C133" s="167"/>
      <c r="D133" s="40" t="s">
        <v>32</v>
      </c>
      <c r="E133" s="37">
        <v>9422</v>
      </c>
      <c r="F133" s="37">
        <v>9289</v>
      </c>
      <c r="G133" s="37">
        <v>9003</v>
      </c>
      <c r="H133" s="37">
        <v>8751</v>
      </c>
      <c r="I133" s="37">
        <v>8456</v>
      </c>
      <c r="J133" s="37">
        <v>8717</v>
      </c>
      <c r="K133" s="37">
        <v>8543</v>
      </c>
      <c r="L133" s="37">
        <v>8398</v>
      </c>
      <c r="M133" s="37">
        <v>8133</v>
      </c>
      <c r="N133" s="34">
        <v>7930</v>
      </c>
      <c r="O133" s="37">
        <v>7804</v>
      </c>
      <c r="P133" s="37">
        <v>7666</v>
      </c>
      <c r="Q133" s="37">
        <v>7500</v>
      </c>
      <c r="R133" s="37">
        <v>7479</v>
      </c>
      <c r="S133" s="37">
        <v>7445</v>
      </c>
      <c r="T133" s="37">
        <v>7360</v>
      </c>
      <c r="U133" s="37">
        <v>7283</v>
      </c>
      <c r="V133" s="37">
        <v>7294</v>
      </c>
      <c r="W133" s="37">
        <v>7319</v>
      </c>
      <c r="X133" s="37">
        <v>7300</v>
      </c>
      <c r="Y133" s="37">
        <v>7320</v>
      </c>
      <c r="Z133" s="37">
        <v>7272</v>
      </c>
      <c r="AA133" s="37">
        <v>7257</v>
      </c>
      <c r="AB133" s="37">
        <v>7234</v>
      </c>
      <c r="AC133" s="37">
        <v>7270</v>
      </c>
      <c r="AD133" s="37">
        <v>7265</v>
      </c>
      <c r="AE133" s="37">
        <v>7239</v>
      </c>
      <c r="AF133" s="37">
        <v>7249</v>
      </c>
      <c r="AG133" s="37">
        <v>7226</v>
      </c>
      <c r="AH133" s="37">
        <v>7187</v>
      </c>
      <c r="AI133" s="37">
        <v>7146</v>
      </c>
      <c r="AJ133" s="37">
        <v>7146</v>
      </c>
      <c r="AK133" s="37">
        <v>7050</v>
      </c>
      <c r="AL133" s="37">
        <v>6990</v>
      </c>
      <c r="AM133" s="37">
        <v>6924</v>
      </c>
      <c r="AN133" s="37">
        <v>6849</v>
      </c>
      <c r="AO133" s="37">
        <v>6779</v>
      </c>
      <c r="AP133" s="38">
        <v>6691</v>
      </c>
      <c r="AQ133" s="38">
        <v>6560</v>
      </c>
      <c r="AR133" s="38">
        <v>6495</v>
      </c>
      <c r="AS133" s="38">
        <v>6419</v>
      </c>
      <c r="AT133" s="38">
        <v>6307</v>
      </c>
      <c r="AU133" s="38">
        <v>6254</v>
      </c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BH133" s="38"/>
      <c r="BI133" s="38"/>
      <c r="BJ133" s="38"/>
      <c r="BK133" s="38"/>
      <c r="BL133" s="38"/>
      <c r="BM133" s="38"/>
      <c r="BN133" s="38"/>
      <c r="BO133" s="38"/>
      <c r="BP133" s="38"/>
      <c r="BQ133" s="41" t="s">
        <v>32</v>
      </c>
      <c r="BR133" s="13"/>
      <c r="BS133" s="37">
        <v>177.77</v>
      </c>
      <c r="BT133" s="37">
        <v>177.77</v>
      </c>
      <c r="BU133" s="37">
        <v>1593</v>
      </c>
      <c r="BV133" s="14"/>
      <c r="BW133" s="37">
        <v>8167</v>
      </c>
      <c r="BX133" s="58">
        <v>3899</v>
      </c>
      <c r="BY133" s="58">
        <f t="shared" si="38"/>
        <v>4268</v>
      </c>
      <c r="BZ133" s="15"/>
      <c r="CA133" s="19">
        <f t="shared" si="39"/>
        <v>7021</v>
      </c>
      <c r="CB133" s="38">
        <v>3420</v>
      </c>
      <c r="CC133" s="37">
        <v>3601</v>
      </c>
      <c r="CD133" s="16"/>
      <c r="CE133" s="65">
        <f t="shared" si="40"/>
        <v>6723</v>
      </c>
      <c r="CF133" s="66">
        <v>3259</v>
      </c>
      <c r="CG133" s="66">
        <v>3464</v>
      </c>
      <c r="CH133" s="66">
        <v>1568</v>
      </c>
      <c r="CI133" s="15"/>
      <c r="CJ133" s="19">
        <f t="shared" si="41"/>
        <v>6718</v>
      </c>
      <c r="CK133" s="38">
        <v>3258</v>
      </c>
      <c r="CL133" s="38">
        <v>3460</v>
      </c>
      <c r="CM133" s="38">
        <v>6723</v>
      </c>
      <c r="CN133" s="17"/>
      <c r="CO133" s="40" t="s">
        <v>32</v>
      </c>
      <c r="CP133" s="65">
        <f t="shared" si="42"/>
        <v>6309</v>
      </c>
      <c r="CQ133" s="66">
        <v>3086</v>
      </c>
      <c r="CR133" s="66">
        <v>3223</v>
      </c>
      <c r="CS133" s="66">
        <v>1624</v>
      </c>
      <c r="CT133" s="15"/>
      <c r="CU133" s="19">
        <f t="shared" si="43"/>
        <v>6389</v>
      </c>
      <c r="CV133" s="38">
        <v>3092</v>
      </c>
      <c r="CW133" s="38">
        <v>3297</v>
      </c>
    </row>
    <row r="134" spans="2:101" ht="13.5" customHeight="1" x14ac:dyDescent="0.15">
      <c r="B134" s="167" t="s">
        <v>202</v>
      </c>
      <c r="C134" s="167"/>
      <c r="D134" s="40" t="s">
        <v>34</v>
      </c>
      <c r="E134" s="37">
        <v>8548</v>
      </c>
      <c r="F134" s="37">
        <v>8004</v>
      </c>
      <c r="G134" s="37">
        <v>7895</v>
      </c>
      <c r="H134" s="37">
        <v>7613</v>
      </c>
      <c r="I134" s="37">
        <v>7599</v>
      </c>
      <c r="J134" s="37">
        <v>8255</v>
      </c>
      <c r="K134" s="37">
        <v>8012</v>
      </c>
      <c r="L134" s="37">
        <v>7901</v>
      </c>
      <c r="M134" s="37">
        <v>7882</v>
      </c>
      <c r="N134" s="34">
        <v>7778</v>
      </c>
      <c r="O134" s="37">
        <v>7607</v>
      </c>
      <c r="P134" s="37">
        <v>7499</v>
      </c>
      <c r="Q134" s="37">
        <v>7407</v>
      </c>
      <c r="R134" s="37">
        <v>7372</v>
      </c>
      <c r="S134" s="37">
        <v>7375</v>
      </c>
      <c r="T134" s="37">
        <v>7399</v>
      </c>
      <c r="U134" s="37">
        <v>7409</v>
      </c>
      <c r="V134" s="37">
        <v>7402</v>
      </c>
      <c r="W134" s="37">
        <v>7466</v>
      </c>
      <c r="X134" s="37">
        <v>7491</v>
      </c>
      <c r="Y134" s="37">
        <v>7530</v>
      </c>
      <c r="Z134" s="37">
        <v>7464</v>
      </c>
      <c r="AA134" s="37">
        <v>7429</v>
      </c>
      <c r="AB134" s="37">
        <v>7427</v>
      </c>
      <c r="AC134" s="37">
        <v>7427</v>
      </c>
      <c r="AD134" s="37">
        <v>7412</v>
      </c>
      <c r="AE134" s="37">
        <v>7402</v>
      </c>
      <c r="AF134" s="37">
        <v>7361</v>
      </c>
      <c r="AG134" s="37">
        <v>7359</v>
      </c>
      <c r="AH134" s="37">
        <v>7300</v>
      </c>
      <c r="AI134" s="37">
        <v>7238</v>
      </c>
      <c r="AJ134" s="37">
        <v>7212</v>
      </c>
      <c r="AK134" s="37">
        <v>7174</v>
      </c>
      <c r="AL134" s="37">
        <v>7131</v>
      </c>
      <c r="AM134" s="37">
        <v>7071</v>
      </c>
      <c r="AN134" s="37">
        <v>7013</v>
      </c>
      <c r="AO134" s="37">
        <v>7036</v>
      </c>
      <c r="AP134" s="38">
        <v>7025</v>
      </c>
      <c r="AQ134" s="38">
        <v>7126</v>
      </c>
      <c r="AR134" s="38">
        <v>7199</v>
      </c>
      <c r="AS134" s="38">
        <v>7254</v>
      </c>
      <c r="AT134" s="38">
        <v>7234</v>
      </c>
      <c r="AU134" s="38">
        <v>7165</v>
      </c>
      <c r="AV134" s="38">
        <v>7102</v>
      </c>
      <c r="AW134" s="38">
        <v>7137</v>
      </c>
      <c r="AX134" s="38">
        <v>7124</v>
      </c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  <c r="BK134" s="38"/>
      <c r="BL134" s="38"/>
      <c r="BM134" s="38"/>
      <c r="BN134" s="38"/>
      <c r="BO134" s="38"/>
      <c r="BP134" s="38"/>
      <c r="BQ134" s="41" t="s">
        <v>34</v>
      </c>
      <c r="BR134" s="13"/>
      <c r="BS134" s="37">
        <v>30.1</v>
      </c>
      <c r="BT134" s="37">
        <v>30.1</v>
      </c>
      <c r="BU134" s="37">
        <v>1835</v>
      </c>
      <c r="BV134" s="14"/>
      <c r="BW134" s="37">
        <v>7880</v>
      </c>
      <c r="BX134" s="58">
        <v>3748</v>
      </c>
      <c r="BY134" s="58">
        <f t="shared" si="38"/>
        <v>4132</v>
      </c>
      <c r="BZ134" s="15"/>
      <c r="CA134" s="19">
        <f t="shared" si="39"/>
        <v>7079</v>
      </c>
      <c r="CB134" s="38">
        <v>3442</v>
      </c>
      <c r="CC134" s="37">
        <v>3637</v>
      </c>
      <c r="CD134" s="16"/>
      <c r="CE134" s="65">
        <f t="shared" si="40"/>
        <v>6908</v>
      </c>
      <c r="CF134" s="66">
        <v>3345</v>
      </c>
      <c r="CG134" s="66">
        <v>3563</v>
      </c>
      <c r="CH134" s="66">
        <v>1803</v>
      </c>
      <c r="CI134" s="15"/>
      <c r="CJ134" s="19">
        <f t="shared" si="41"/>
        <v>6907</v>
      </c>
      <c r="CK134" s="38">
        <v>3344</v>
      </c>
      <c r="CL134" s="38">
        <v>3563</v>
      </c>
      <c r="CM134" s="38">
        <v>6908</v>
      </c>
      <c r="CN134" s="17"/>
      <c r="CO134" s="40" t="s">
        <v>34</v>
      </c>
      <c r="CP134" s="65">
        <f t="shared" si="42"/>
        <v>7072</v>
      </c>
      <c r="CQ134" s="66">
        <v>3420</v>
      </c>
      <c r="CR134" s="66">
        <v>3652</v>
      </c>
      <c r="CS134" s="66">
        <v>1972</v>
      </c>
      <c r="CT134" s="15"/>
      <c r="CU134" s="19">
        <f t="shared" si="43"/>
        <v>7064</v>
      </c>
      <c r="CV134" s="38">
        <v>3418</v>
      </c>
      <c r="CW134" s="38">
        <v>3646</v>
      </c>
    </row>
    <row r="135" spans="2:101" ht="13.5" customHeight="1" x14ac:dyDescent="0.15">
      <c r="B135" s="167" t="s">
        <v>203</v>
      </c>
      <c r="C135" s="167"/>
      <c r="D135" s="40" t="s">
        <v>35</v>
      </c>
      <c r="E135" s="37">
        <v>8971</v>
      </c>
      <c r="F135" s="37">
        <v>8495</v>
      </c>
      <c r="G135" s="37">
        <v>7951</v>
      </c>
      <c r="H135" s="37">
        <v>7855</v>
      </c>
      <c r="I135" s="37">
        <v>7691</v>
      </c>
      <c r="J135" s="37">
        <v>8228</v>
      </c>
      <c r="K135" s="37">
        <v>8040</v>
      </c>
      <c r="L135" s="37">
        <v>8021</v>
      </c>
      <c r="M135" s="37">
        <v>7855</v>
      </c>
      <c r="N135" s="34">
        <v>7672</v>
      </c>
      <c r="O135" s="37">
        <v>7540</v>
      </c>
      <c r="P135" s="37">
        <v>7451</v>
      </c>
      <c r="Q135" s="37">
        <v>7425</v>
      </c>
      <c r="R135" s="37">
        <v>7446</v>
      </c>
      <c r="S135" s="37">
        <v>7690</v>
      </c>
      <c r="T135" s="37">
        <v>7894</v>
      </c>
      <c r="U135" s="37">
        <v>8035</v>
      </c>
      <c r="V135" s="37">
        <v>8256</v>
      </c>
      <c r="W135" s="37">
        <v>8463</v>
      </c>
      <c r="X135" s="37">
        <v>8575</v>
      </c>
      <c r="Y135" s="37">
        <v>8621</v>
      </c>
      <c r="Z135" s="37">
        <v>8609</v>
      </c>
      <c r="AA135" s="37">
        <v>8688</v>
      </c>
      <c r="AB135" s="37">
        <v>8692</v>
      </c>
      <c r="AC135" s="37">
        <v>8781</v>
      </c>
      <c r="AD135" s="37">
        <v>8818</v>
      </c>
      <c r="AE135" s="37">
        <v>8791</v>
      </c>
      <c r="AF135" s="37">
        <v>8789</v>
      </c>
      <c r="AG135" s="37">
        <v>8809</v>
      </c>
      <c r="AH135" s="37">
        <v>8780</v>
      </c>
      <c r="AI135" s="37">
        <v>8790</v>
      </c>
      <c r="AJ135" s="37">
        <v>8864</v>
      </c>
      <c r="AK135" s="37">
        <v>8854</v>
      </c>
      <c r="AL135" s="37">
        <v>8803</v>
      </c>
      <c r="AM135" s="37">
        <v>8769</v>
      </c>
      <c r="AN135" s="37">
        <v>8795</v>
      </c>
      <c r="AO135" s="37">
        <v>8747</v>
      </c>
      <c r="AP135" s="38">
        <v>8742</v>
      </c>
      <c r="AQ135" s="38">
        <v>8713</v>
      </c>
      <c r="AR135" s="38">
        <v>8677</v>
      </c>
      <c r="AS135" s="38">
        <v>8650</v>
      </c>
      <c r="AT135" s="38">
        <v>8671</v>
      </c>
      <c r="AU135" s="38">
        <v>8603</v>
      </c>
      <c r="AV135" s="38">
        <v>8588</v>
      </c>
      <c r="AW135" s="38">
        <v>8573</v>
      </c>
      <c r="AX135" s="38">
        <v>8475</v>
      </c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  <c r="BK135" s="38"/>
      <c r="BL135" s="38"/>
      <c r="BM135" s="38"/>
      <c r="BN135" s="38"/>
      <c r="BO135" s="38"/>
      <c r="BP135" s="38"/>
      <c r="BQ135" s="41" t="s">
        <v>35</v>
      </c>
      <c r="BR135" s="13"/>
      <c r="BS135" s="37">
        <v>44.63</v>
      </c>
      <c r="BT135" s="37">
        <v>44.63</v>
      </c>
      <c r="BU135" s="37">
        <v>2207</v>
      </c>
      <c r="BV135" s="14"/>
      <c r="BW135" s="37">
        <v>7976</v>
      </c>
      <c r="BX135" s="58">
        <v>3887</v>
      </c>
      <c r="BY135" s="58">
        <f t="shared" si="38"/>
        <v>4089</v>
      </c>
      <c r="BZ135" s="15"/>
      <c r="CA135" s="19">
        <f t="shared" si="39"/>
        <v>8618</v>
      </c>
      <c r="CB135" s="38">
        <v>4266</v>
      </c>
      <c r="CC135" s="37">
        <v>4352</v>
      </c>
      <c r="CD135" s="16"/>
      <c r="CE135" s="65">
        <f t="shared" si="40"/>
        <v>8589</v>
      </c>
      <c r="CF135" s="66">
        <v>4265</v>
      </c>
      <c r="CG135" s="66">
        <v>4324</v>
      </c>
      <c r="CH135" s="66">
        <v>2191</v>
      </c>
      <c r="CI135" s="15"/>
      <c r="CJ135" s="19">
        <f t="shared" si="41"/>
        <v>8584</v>
      </c>
      <c r="CK135" s="38">
        <v>4263</v>
      </c>
      <c r="CL135" s="38">
        <v>4321</v>
      </c>
      <c r="CM135" s="38">
        <v>8589</v>
      </c>
      <c r="CN135" s="17"/>
      <c r="CO135" s="40" t="s">
        <v>35</v>
      </c>
      <c r="CP135" s="65">
        <f t="shared" si="42"/>
        <v>8412</v>
      </c>
      <c r="CQ135" s="66">
        <v>4151</v>
      </c>
      <c r="CR135" s="66">
        <v>4261</v>
      </c>
      <c r="CS135" s="66">
        <v>2342</v>
      </c>
      <c r="CT135" s="15"/>
      <c r="CU135" s="19">
        <f t="shared" si="43"/>
        <v>8473</v>
      </c>
      <c r="CV135" s="38">
        <v>4180</v>
      </c>
      <c r="CW135" s="38">
        <v>4293</v>
      </c>
    </row>
    <row r="136" spans="2:101" ht="13.5" customHeight="1" x14ac:dyDescent="0.15">
      <c r="B136" s="167" t="s">
        <v>204</v>
      </c>
      <c r="C136" s="167"/>
      <c r="D136" s="40" t="s">
        <v>36</v>
      </c>
      <c r="E136" s="37">
        <v>13115</v>
      </c>
      <c r="F136" s="37">
        <v>13006</v>
      </c>
      <c r="G136" s="37">
        <v>12972</v>
      </c>
      <c r="H136" s="37">
        <v>12843</v>
      </c>
      <c r="I136" s="37">
        <v>12729</v>
      </c>
      <c r="J136" s="37">
        <v>12828</v>
      </c>
      <c r="K136" s="37">
        <v>12646</v>
      </c>
      <c r="L136" s="37">
        <v>12617</v>
      </c>
      <c r="M136" s="37">
        <v>12491</v>
      </c>
      <c r="N136" s="34">
        <v>12357</v>
      </c>
      <c r="O136" s="37">
        <v>12387</v>
      </c>
      <c r="P136" s="37">
        <v>12340</v>
      </c>
      <c r="Q136" s="37">
        <v>12403</v>
      </c>
      <c r="R136" s="37">
        <v>12449</v>
      </c>
      <c r="S136" s="37">
        <v>12766</v>
      </c>
      <c r="T136" s="37">
        <v>13139</v>
      </c>
      <c r="U136" s="37">
        <v>13327</v>
      </c>
      <c r="V136" s="37">
        <v>13610</v>
      </c>
      <c r="W136" s="37">
        <v>13749</v>
      </c>
      <c r="X136" s="37">
        <v>13886</v>
      </c>
      <c r="Y136" s="37">
        <v>14016</v>
      </c>
      <c r="Z136" s="37">
        <v>14143</v>
      </c>
      <c r="AA136" s="37">
        <v>14204</v>
      </c>
      <c r="AB136" s="37">
        <v>14159</v>
      </c>
      <c r="AC136" s="37">
        <v>14134</v>
      </c>
      <c r="AD136" s="37">
        <v>14176</v>
      </c>
      <c r="AE136" s="37">
        <v>14224</v>
      </c>
      <c r="AF136" s="37">
        <v>14266</v>
      </c>
      <c r="AG136" s="37">
        <v>14292</v>
      </c>
      <c r="AH136" s="37">
        <v>14307</v>
      </c>
      <c r="AI136" s="37">
        <v>14292</v>
      </c>
      <c r="AJ136" s="37">
        <v>14122</v>
      </c>
      <c r="AK136" s="37">
        <v>14127</v>
      </c>
      <c r="AL136" s="37">
        <v>14164</v>
      </c>
      <c r="AM136" s="37">
        <v>14368</v>
      </c>
      <c r="AN136" s="37">
        <v>14308</v>
      </c>
      <c r="AO136" s="37">
        <v>14217</v>
      </c>
      <c r="AP136" s="38">
        <v>14220</v>
      </c>
      <c r="AQ136" s="38">
        <v>14269</v>
      </c>
      <c r="AR136" s="38">
        <v>14231</v>
      </c>
      <c r="AS136" s="38">
        <v>14220</v>
      </c>
      <c r="AT136" s="38">
        <v>14144</v>
      </c>
      <c r="AU136" s="38">
        <v>14019</v>
      </c>
      <c r="AV136" s="38">
        <v>13929</v>
      </c>
      <c r="AW136" s="38">
        <v>13804</v>
      </c>
      <c r="AX136" s="38">
        <v>13670</v>
      </c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  <c r="BK136" s="38"/>
      <c r="BL136" s="38"/>
      <c r="BM136" s="38"/>
      <c r="BN136" s="38"/>
      <c r="BO136" s="38"/>
      <c r="BP136" s="38"/>
      <c r="BQ136" s="41" t="s">
        <v>36</v>
      </c>
      <c r="BR136" s="13"/>
      <c r="BS136" s="37">
        <v>54.05</v>
      </c>
      <c r="BT136" s="37">
        <v>54.05</v>
      </c>
      <c r="BU136" s="37">
        <v>3910</v>
      </c>
      <c r="BV136" s="14"/>
      <c r="BW136" s="37">
        <v>12398</v>
      </c>
      <c r="BX136" s="58">
        <v>6018</v>
      </c>
      <c r="BY136" s="58">
        <f t="shared" si="38"/>
        <v>6380</v>
      </c>
      <c r="BZ136" s="15"/>
      <c r="CA136" s="19">
        <f t="shared" si="39"/>
        <v>14186</v>
      </c>
      <c r="CB136" s="38">
        <v>6827</v>
      </c>
      <c r="CC136" s="37">
        <v>7359</v>
      </c>
      <c r="CD136" s="16"/>
      <c r="CE136" s="65">
        <f t="shared" si="40"/>
        <v>14206</v>
      </c>
      <c r="CF136" s="66">
        <v>6837</v>
      </c>
      <c r="CG136" s="66">
        <v>7369</v>
      </c>
      <c r="CH136" s="66">
        <v>3706</v>
      </c>
      <c r="CI136" s="15"/>
      <c r="CJ136" s="19">
        <f t="shared" si="41"/>
        <v>14188</v>
      </c>
      <c r="CK136" s="38">
        <v>6833</v>
      </c>
      <c r="CL136" s="38">
        <v>7355</v>
      </c>
      <c r="CM136" s="38">
        <v>14206</v>
      </c>
      <c r="CN136" s="17"/>
      <c r="CO136" s="40" t="s">
        <v>36</v>
      </c>
      <c r="CP136" s="65">
        <f t="shared" si="42"/>
        <v>14057</v>
      </c>
      <c r="CQ136" s="66">
        <v>6751</v>
      </c>
      <c r="CR136" s="66">
        <v>7306</v>
      </c>
      <c r="CS136" s="66">
        <v>3926</v>
      </c>
      <c r="CT136" s="15"/>
      <c r="CU136" s="19">
        <f t="shared" si="43"/>
        <v>14119</v>
      </c>
      <c r="CV136" s="38">
        <v>6798</v>
      </c>
      <c r="CW136" s="38">
        <v>7321</v>
      </c>
    </row>
    <row r="137" spans="2:101" ht="13.5" customHeight="1" x14ac:dyDescent="0.15">
      <c r="B137" s="167" t="s">
        <v>205</v>
      </c>
      <c r="C137" s="167"/>
      <c r="D137" s="40" t="s">
        <v>37</v>
      </c>
      <c r="E137" s="37">
        <v>20614</v>
      </c>
      <c r="F137" s="37">
        <v>20446</v>
      </c>
      <c r="G137" s="37">
        <v>19603</v>
      </c>
      <c r="H137" s="37">
        <v>18830</v>
      </c>
      <c r="I137" s="37">
        <v>18501</v>
      </c>
      <c r="J137" s="37">
        <v>20334</v>
      </c>
      <c r="K137" s="37">
        <v>19998</v>
      </c>
      <c r="L137" s="37">
        <v>19785</v>
      </c>
      <c r="M137" s="37">
        <v>19281</v>
      </c>
      <c r="N137" s="34">
        <v>18724</v>
      </c>
      <c r="O137" s="37">
        <v>18423</v>
      </c>
      <c r="P137" s="37">
        <v>18015</v>
      </c>
      <c r="Q137" s="37">
        <v>17707</v>
      </c>
      <c r="R137" s="37">
        <v>17595</v>
      </c>
      <c r="S137" s="37">
        <v>17335</v>
      </c>
      <c r="T137" s="37">
        <v>17179</v>
      </c>
      <c r="U137" s="37">
        <v>17081</v>
      </c>
      <c r="V137" s="37">
        <v>17164</v>
      </c>
      <c r="W137" s="37">
        <v>17098</v>
      </c>
      <c r="X137" s="37">
        <v>17016</v>
      </c>
      <c r="Y137" s="37">
        <v>17017</v>
      </c>
      <c r="Z137" s="37">
        <v>16897</v>
      </c>
      <c r="AA137" s="37">
        <v>16790</v>
      </c>
      <c r="AB137" s="37">
        <v>16714</v>
      </c>
      <c r="AC137" s="37">
        <v>16674</v>
      </c>
      <c r="AD137" s="37">
        <v>16580</v>
      </c>
      <c r="AE137" s="37">
        <v>16453</v>
      </c>
      <c r="AF137" s="37">
        <v>16411</v>
      </c>
      <c r="AG137" s="37">
        <v>16378</v>
      </c>
      <c r="AH137" s="37">
        <v>16298</v>
      </c>
      <c r="AI137" s="37">
        <v>16092</v>
      </c>
      <c r="AJ137" s="37">
        <v>15981</v>
      </c>
      <c r="AK137" s="37">
        <v>15817</v>
      </c>
      <c r="AL137" s="37">
        <v>15604</v>
      </c>
      <c r="AM137" s="37">
        <v>15555</v>
      </c>
      <c r="AN137" s="37">
        <v>15407</v>
      </c>
      <c r="AO137" s="37">
        <v>15189</v>
      </c>
      <c r="AP137" s="38">
        <v>15005</v>
      </c>
      <c r="AQ137" s="38">
        <v>14900</v>
      </c>
      <c r="AR137" s="38">
        <v>14743</v>
      </c>
      <c r="AS137" s="38">
        <v>14581</v>
      </c>
      <c r="AT137" s="38">
        <v>14392</v>
      </c>
      <c r="AU137" s="38">
        <v>14228</v>
      </c>
      <c r="AV137" s="38">
        <v>14023</v>
      </c>
      <c r="AW137" s="38">
        <v>13861</v>
      </c>
      <c r="AX137" s="38">
        <v>13611</v>
      </c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  <c r="BK137" s="38"/>
      <c r="BL137" s="38"/>
      <c r="BM137" s="38"/>
      <c r="BN137" s="38"/>
      <c r="BO137" s="38"/>
      <c r="BP137" s="38"/>
      <c r="BQ137" s="41" t="s">
        <v>37</v>
      </c>
      <c r="BR137" s="13"/>
      <c r="BS137" s="37">
        <v>140.69999999999999</v>
      </c>
      <c r="BT137" s="37">
        <v>140.69999999999999</v>
      </c>
      <c r="BU137" s="37">
        <v>4269</v>
      </c>
      <c r="BV137" s="14"/>
      <c r="BW137" s="37">
        <v>19092</v>
      </c>
      <c r="BX137" s="58">
        <v>8908</v>
      </c>
      <c r="BY137" s="58">
        <f t="shared" si="38"/>
        <v>10184</v>
      </c>
      <c r="BZ137" s="15"/>
      <c r="CA137" s="19">
        <f t="shared" si="39"/>
        <v>15799</v>
      </c>
      <c r="CB137" s="38">
        <v>7630</v>
      </c>
      <c r="CC137" s="37">
        <v>8169</v>
      </c>
      <c r="CD137" s="16"/>
      <c r="CE137" s="65">
        <f t="shared" si="40"/>
        <v>15052</v>
      </c>
      <c r="CF137" s="66">
        <v>7293</v>
      </c>
      <c r="CG137" s="66">
        <v>7759</v>
      </c>
      <c r="CH137" s="66">
        <v>4147</v>
      </c>
      <c r="CI137" s="15"/>
      <c r="CJ137" s="19">
        <f t="shared" si="41"/>
        <v>15040</v>
      </c>
      <c r="CK137" s="38">
        <v>7288</v>
      </c>
      <c r="CL137" s="38">
        <v>7752</v>
      </c>
      <c r="CM137" s="38">
        <v>15052</v>
      </c>
      <c r="CN137" s="17"/>
      <c r="CO137" s="40" t="s">
        <v>37</v>
      </c>
      <c r="CP137" s="65">
        <f t="shared" si="42"/>
        <v>14168</v>
      </c>
      <c r="CQ137" s="66">
        <v>6842</v>
      </c>
      <c r="CR137" s="66">
        <v>7326</v>
      </c>
      <c r="CS137" s="66">
        <v>4146</v>
      </c>
      <c r="CT137" s="15"/>
      <c r="CU137" s="19">
        <f t="shared" si="43"/>
        <v>14431</v>
      </c>
      <c r="CV137" s="38">
        <v>6956</v>
      </c>
      <c r="CW137" s="38">
        <v>7475</v>
      </c>
    </row>
    <row r="138" spans="2:101" ht="13.5" customHeight="1" x14ac:dyDescent="0.15">
      <c r="B138" s="167" t="s">
        <v>206</v>
      </c>
      <c r="C138" s="167"/>
      <c r="D138" s="40" t="s">
        <v>38</v>
      </c>
      <c r="E138" s="37">
        <v>15341</v>
      </c>
      <c r="F138" s="37">
        <v>15180</v>
      </c>
      <c r="G138" s="37">
        <v>14880</v>
      </c>
      <c r="H138" s="37">
        <v>14724</v>
      </c>
      <c r="I138" s="37">
        <v>14521</v>
      </c>
      <c r="J138" s="37">
        <v>15520</v>
      </c>
      <c r="K138" s="37">
        <v>15250</v>
      </c>
      <c r="L138" s="37">
        <v>15101</v>
      </c>
      <c r="M138" s="37">
        <v>14935</v>
      </c>
      <c r="N138" s="34">
        <v>14007</v>
      </c>
      <c r="O138" s="37">
        <v>13871</v>
      </c>
      <c r="P138" s="37">
        <v>13750</v>
      </c>
      <c r="Q138" s="37">
        <v>13601</v>
      </c>
      <c r="R138" s="37">
        <v>13494</v>
      </c>
      <c r="S138" s="37">
        <v>13229</v>
      </c>
      <c r="T138" s="37">
        <v>13021</v>
      </c>
      <c r="U138" s="37">
        <v>12939</v>
      </c>
      <c r="V138" s="37">
        <v>12806</v>
      </c>
      <c r="W138" s="37">
        <v>12742</v>
      </c>
      <c r="X138" s="37">
        <v>12681</v>
      </c>
      <c r="Y138" s="37">
        <v>12497</v>
      </c>
      <c r="Z138" s="37">
        <v>12302</v>
      </c>
      <c r="AA138" s="37">
        <v>12164</v>
      </c>
      <c r="AB138" s="37">
        <v>11962</v>
      </c>
      <c r="AC138" s="37">
        <v>11863</v>
      </c>
      <c r="AD138" s="37">
        <v>11748</v>
      </c>
      <c r="AE138" s="37">
        <v>11695</v>
      </c>
      <c r="AF138" s="37">
        <v>11562</v>
      </c>
      <c r="AG138" s="37">
        <v>11381</v>
      </c>
      <c r="AH138" s="37">
        <v>11182</v>
      </c>
      <c r="AI138" s="37">
        <v>11028</v>
      </c>
      <c r="AJ138" s="37">
        <v>10885</v>
      </c>
      <c r="AK138" s="37">
        <v>10783</v>
      </c>
      <c r="AL138" s="37">
        <v>10665</v>
      </c>
      <c r="AM138" s="37">
        <v>10453</v>
      </c>
      <c r="AN138" s="37">
        <v>10294</v>
      </c>
      <c r="AO138" s="37">
        <v>10129</v>
      </c>
      <c r="AP138" s="38">
        <v>9905</v>
      </c>
      <c r="AQ138" s="38">
        <v>9778</v>
      </c>
      <c r="AR138" s="38">
        <v>9597</v>
      </c>
      <c r="AS138" s="38">
        <v>9463</v>
      </c>
      <c r="AT138" s="38">
        <v>9324</v>
      </c>
      <c r="AU138" s="38">
        <v>9190</v>
      </c>
      <c r="AV138" s="38">
        <v>9043</v>
      </c>
      <c r="AW138" s="38">
        <v>8853</v>
      </c>
      <c r="AX138" s="38">
        <v>8704</v>
      </c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  <c r="BK138" s="38"/>
      <c r="BL138" s="38"/>
      <c r="BM138" s="38"/>
      <c r="BN138" s="38"/>
      <c r="BO138" s="38"/>
      <c r="BP138" s="38"/>
      <c r="BQ138" s="41" t="s">
        <v>38</v>
      </c>
      <c r="BR138" s="13"/>
      <c r="BS138" s="37">
        <v>326.10000000000002</v>
      </c>
      <c r="BT138" s="37">
        <v>326.10000000000002</v>
      </c>
      <c r="BU138" s="37">
        <v>3423</v>
      </c>
      <c r="BV138" s="14"/>
      <c r="BW138" s="37">
        <v>14314</v>
      </c>
      <c r="BX138" s="58">
        <v>6641</v>
      </c>
      <c r="BY138" s="58">
        <f t="shared" si="38"/>
        <v>7673</v>
      </c>
      <c r="BZ138" s="15"/>
      <c r="CA138" s="19">
        <f t="shared" si="39"/>
        <v>10791</v>
      </c>
      <c r="CB138" s="38">
        <v>5133</v>
      </c>
      <c r="CC138" s="37">
        <v>5658</v>
      </c>
      <c r="CD138" s="16"/>
      <c r="CE138" s="65">
        <f t="shared" si="40"/>
        <v>10197</v>
      </c>
      <c r="CF138" s="66">
        <v>4832</v>
      </c>
      <c r="CG138" s="66">
        <v>5365</v>
      </c>
      <c r="CH138" s="66">
        <v>3485</v>
      </c>
      <c r="CI138" s="15"/>
      <c r="CJ138" s="19">
        <f t="shared" si="41"/>
        <v>10155</v>
      </c>
      <c r="CK138" s="38">
        <v>4820</v>
      </c>
      <c r="CL138" s="38">
        <v>5335</v>
      </c>
      <c r="CM138" s="38">
        <v>10197</v>
      </c>
      <c r="CN138" s="17"/>
      <c r="CO138" s="40" t="s">
        <v>38</v>
      </c>
      <c r="CP138" s="65">
        <f t="shared" si="42"/>
        <v>9289</v>
      </c>
      <c r="CQ138" s="66">
        <v>4377</v>
      </c>
      <c r="CR138" s="66">
        <v>4912</v>
      </c>
      <c r="CS138" s="66">
        <v>3300</v>
      </c>
      <c r="CT138" s="15"/>
      <c r="CU138" s="19">
        <f t="shared" si="43"/>
        <v>9469</v>
      </c>
      <c r="CV138" s="38">
        <v>4480</v>
      </c>
      <c r="CW138" s="38">
        <v>4989</v>
      </c>
    </row>
    <row r="139" spans="2:101" ht="13.5" customHeight="1" x14ac:dyDescent="0.15">
      <c r="B139" s="167" t="s">
        <v>207</v>
      </c>
      <c r="C139" s="167"/>
      <c r="D139" s="40" t="s">
        <v>40</v>
      </c>
      <c r="E139" s="37">
        <v>18255</v>
      </c>
      <c r="F139" s="37">
        <v>17868</v>
      </c>
      <c r="G139" s="37">
        <v>17393</v>
      </c>
      <c r="H139" s="37">
        <v>16522</v>
      </c>
      <c r="I139" s="37">
        <v>16149</v>
      </c>
      <c r="J139" s="37">
        <v>17012</v>
      </c>
      <c r="K139" s="37">
        <v>16843</v>
      </c>
      <c r="L139" s="37">
        <v>16600</v>
      </c>
      <c r="M139" s="37">
        <v>16497</v>
      </c>
      <c r="N139" s="34">
        <v>16157</v>
      </c>
      <c r="O139" s="37">
        <v>15952</v>
      </c>
      <c r="P139" s="37">
        <v>15737</v>
      </c>
      <c r="Q139" s="37">
        <v>15417</v>
      </c>
      <c r="R139" s="37">
        <v>15333</v>
      </c>
      <c r="S139" s="37">
        <v>15212</v>
      </c>
      <c r="T139" s="37">
        <v>15061</v>
      </c>
      <c r="U139" s="37">
        <v>15070</v>
      </c>
      <c r="V139" s="37">
        <v>14991</v>
      </c>
      <c r="W139" s="37">
        <v>14966</v>
      </c>
      <c r="X139" s="37">
        <v>15063</v>
      </c>
      <c r="Y139" s="37">
        <v>15115</v>
      </c>
      <c r="Z139" s="37">
        <v>15176</v>
      </c>
      <c r="AA139" s="37">
        <v>15182</v>
      </c>
      <c r="AB139" s="37">
        <v>15143</v>
      </c>
      <c r="AC139" s="37">
        <v>15123</v>
      </c>
      <c r="AD139" s="37">
        <v>15071</v>
      </c>
      <c r="AE139" s="37">
        <v>15100</v>
      </c>
      <c r="AF139" s="37">
        <v>14997</v>
      </c>
      <c r="AG139" s="37">
        <v>14885</v>
      </c>
      <c r="AH139" s="37">
        <v>14841</v>
      </c>
      <c r="AI139" s="37">
        <v>14696</v>
      </c>
      <c r="AJ139" s="37">
        <v>14598</v>
      </c>
      <c r="AK139" s="37">
        <v>14466</v>
      </c>
      <c r="AL139" s="37">
        <v>14330</v>
      </c>
      <c r="AM139" s="37">
        <v>14244</v>
      </c>
      <c r="AN139" s="37">
        <v>14129</v>
      </c>
      <c r="AO139" s="37">
        <v>14094</v>
      </c>
      <c r="AP139" s="38">
        <v>14098</v>
      </c>
      <c r="AQ139" s="38">
        <v>13982</v>
      </c>
      <c r="AR139" s="38">
        <v>13815</v>
      </c>
      <c r="AS139" s="38">
        <v>13681</v>
      </c>
      <c r="AT139" s="38">
        <v>13611</v>
      </c>
      <c r="AU139" s="38">
        <v>13427</v>
      </c>
      <c r="AV139" s="38">
        <v>13323</v>
      </c>
      <c r="AW139" s="38">
        <v>13223</v>
      </c>
      <c r="AX139" s="38">
        <v>13153</v>
      </c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  <c r="BK139" s="38"/>
      <c r="BL139" s="38"/>
      <c r="BM139" s="38"/>
      <c r="BN139" s="38"/>
      <c r="BO139" s="38"/>
      <c r="BP139" s="38"/>
      <c r="BQ139" s="41" t="s">
        <v>40</v>
      </c>
      <c r="BR139" s="13"/>
      <c r="BS139" s="37">
        <v>65.42</v>
      </c>
      <c r="BT139" s="37">
        <v>65.42</v>
      </c>
      <c r="BU139" s="37">
        <v>3339</v>
      </c>
      <c r="BV139" s="14"/>
      <c r="BW139" s="37">
        <v>16548</v>
      </c>
      <c r="BX139" s="58">
        <v>8011</v>
      </c>
      <c r="BY139" s="58">
        <f t="shared" si="38"/>
        <v>8537</v>
      </c>
      <c r="BZ139" s="15"/>
      <c r="CA139" s="19">
        <f t="shared" si="39"/>
        <v>14505</v>
      </c>
      <c r="CB139" s="38">
        <v>7081</v>
      </c>
      <c r="CC139" s="37">
        <v>7424</v>
      </c>
      <c r="CD139" s="16"/>
      <c r="CE139" s="65">
        <f t="shared" si="40"/>
        <v>13936</v>
      </c>
      <c r="CF139" s="66">
        <v>6793</v>
      </c>
      <c r="CG139" s="66">
        <v>7143</v>
      </c>
      <c r="CH139" s="66">
        <v>3341</v>
      </c>
      <c r="CI139" s="15"/>
      <c r="CJ139" s="19">
        <f t="shared" si="41"/>
        <v>13926</v>
      </c>
      <c r="CK139" s="38">
        <v>6787</v>
      </c>
      <c r="CL139" s="38">
        <v>7139</v>
      </c>
      <c r="CM139" s="38">
        <v>13936</v>
      </c>
      <c r="CN139" s="17"/>
      <c r="CO139" s="40" t="s">
        <v>40</v>
      </c>
      <c r="CP139" s="65">
        <f t="shared" si="42"/>
        <v>13417</v>
      </c>
      <c r="CQ139" s="66">
        <v>6522</v>
      </c>
      <c r="CR139" s="66">
        <v>6895</v>
      </c>
      <c r="CS139" s="66">
        <v>3334</v>
      </c>
      <c r="CT139" s="15"/>
      <c r="CU139" s="19">
        <f t="shared" si="43"/>
        <v>13650</v>
      </c>
      <c r="CV139" s="38">
        <v>6632</v>
      </c>
      <c r="CW139" s="38">
        <v>7018</v>
      </c>
    </row>
    <row r="140" spans="2:101" ht="13.5" customHeight="1" x14ac:dyDescent="0.15">
      <c r="B140" s="167" t="s">
        <v>208</v>
      </c>
      <c r="C140" s="167"/>
      <c r="D140" s="40" t="s">
        <v>41</v>
      </c>
      <c r="E140" s="37">
        <v>19382</v>
      </c>
      <c r="F140" s="37">
        <v>19251</v>
      </c>
      <c r="G140" s="37">
        <v>18807</v>
      </c>
      <c r="H140" s="37">
        <v>18786</v>
      </c>
      <c r="I140" s="37">
        <v>19168</v>
      </c>
      <c r="J140" s="37">
        <v>19624</v>
      </c>
      <c r="K140" s="37">
        <v>19219</v>
      </c>
      <c r="L140" s="37">
        <v>19158</v>
      </c>
      <c r="M140" s="37">
        <v>18922</v>
      </c>
      <c r="N140" s="34">
        <v>18943</v>
      </c>
      <c r="O140" s="37">
        <v>18842</v>
      </c>
      <c r="P140" s="37">
        <v>18926</v>
      </c>
      <c r="Q140" s="37">
        <v>18913</v>
      </c>
      <c r="R140" s="37">
        <v>19115</v>
      </c>
      <c r="S140" s="37">
        <v>19318</v>
      </c>
      <c r="T140" s="37">
        <v>19556</v>
      </c>
      <c r="U140" s="37">
        <v>19935</v>
      </c>
      <c r="V140" s="37">
        <v>20129</v>
      </c>
      <c r="W140" s="37">
        <v>20194</v>
      </c>
      <c r="X140" s="37">
        <v>20433</v>
      </c>
      <c r="Y140" s="37">
        <v>20662</v>
      </c>
      <c r="Z140" s="37">
        <v>20777</v>
      </c>
      <c r="AA140" s="37">
        <v>20982</v>
      </c>
      <c r="AB140" s="37">
        <v>21125</v>
      </c>
      <c r="AC140" s="37">
        <v>21131</v>
      </c>
      <c r="AD140" s="37">
        <v>21178</v>
      </c>
      <c r="AE140" s="37">
        <v>21034</v>
      </c>
      <c r="AF140" s="37">
        <v>21023</v>
      </c>
      <c r="AG140" s="37">
        <v>20964</v>
      </c>
      <c r="AH140" s="37">
        <v>20879</v>
      </c>
      <c r="AI140" s="37">
        <v>20749</v>
      </c>
      <c r="AJ140" s="37">
        <v>20668</v>
      </c>
      <c r="AK140" s="37">
        <v>20702</v>
      </c>
      <c r="AL140" s="37">
        <v>20795</v>
      </c>
      <c r="AM140" s="37">
        <v>20795</v>
      </c>
      <c r="AN140" s="37">
        <v>20799</v>
      </c>
      <c r="AO140" s="37">
        <v>20802</v>
      </c>
      <c r="AP140" s="38">
        <v>20775</v>
      </c>
      <c r="AQ140" s="38">
        <v>20743</v>
      </c>
      <c r="AR140" s="38">
        <v>20662</v>
      </c>
      <c r="AS140" s="38">
        <v>20544</v>
      </c>
      <c r="AT140" s="38">
        <v>20374</v>
      </c>
      <c r="AU140" s="38">
        <v>20277</v>
      </c>
      <c r="AV140" s="38">
        <v>20146</v>
      </c>
      <c r="AW140" s="38">
        <v>20055</v>
      </c>
      <c r="AX140" s="38">
        <v>19943</v>
      </c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  <c r="BK140" s="38"/>
      <c r="BL140" s="38"/>
      <c r="BM140" s="38"/>
      <c r="BN140" s="38"/>
      <c r="BO140" s="38"/>
      <c r="BP140" s="38"/>
      <c r="BQ140" s="41" t="s">
        <v>41</v>
      </c>
      <c r="BR140" s="13"/>
      <c r="BS140" s="37">
        <v>35.54</v>
      </c>
      <c r="BT140" s="37">
        <v>35.54</v>
      </c>
      <c r="BU140" s="37">
        <v>5784</v>
      </c>
      <c r="BV140" s="14"/>
      <c r="BW140" s="37">
        <v>18796</v>
      </c>
      <c r="BX140" s="58">
        <v>8937</v>
      </c>
      <c r="BY140" s="58">
        <f t="shared" si="38"/>
        <v>9859</v>
      </c>
      <c r="BZ140" s="15"/>
      <c r="CA140" s="19">
        <f t="shared" si="39"/>
        <v>20469</v>
      </c>
      <c r="CB140" s="38">
        <v>9923</v>
      </c>
      <c r="CC140" s="37">
        <v>10546</v>
      </c>
      <c r="CD140" s="16"/>
      <c r="CE140" s="65">
        <f t="shared" si="40"/>
        <v>20470</v>
      </c>
      <c r="CF140" s="66">
        <v>9925</v>
      </c>
      <c r="CG140" s="66">
        <v>10545</v>
      </c>
      <c r="CH140" s="66">
        <v>5755</v>
      </c>
      <c r="CI140" s="15"/>
      <c r="CJ140" s="19">
        <f t="shared" si="41"/>
        <v>20445</v>
      </c>
      <c r="CK140" s="38">
        <v>9916</v>
      </c>
      <c r="CL140" s="38">
        <v>10529</v>
      </c>
      <c r="CM140" s="38">
        <v>20470</v>
      </c>
      <c r="CN140" s="17"/>
      <c r="CO140" s="40" t="s">
        <v>41</v>
      </c>
      <c r="CP140" s="65">
        <f t="shared" si="42"/>
        <v>20245</v>
      </c>
      <c r="CQ140" s="66">
        <v>9858</v>
      </c>
      <c r="CR140" s="66">
        <v>10387</v>
      </c>
      <c r="CS140" s="66">
        <v>6064</v>
      </c>
      <c r="CT140" s="15"/>
      <c r="CU140" s="19">
        <f t="shared" si="43"/>
        <v>20365</v>
      </c>
      <c r="CV140" s="38">
        <v>9897</v>
      </c>
      <c r="CW140" s="38">
        <v>10468</v>
      </c>
    </row>
    <row r="141" spans="2:101" ht="13.5" customHeight="1" x14ac:dyDescent="0.15">
      <c r="B141" s="167" t="s">
        <v>209</v>
      </c>
      <c r="C141" s="167"/>
      <c r="D141" s="40" t="s">
        <v>42</v>
      </c>
      <c r="E141" s="37">
        <v>9334</v>
      </c>
      <c r="F141" s="37">
        <v>9192</v>
      </c>
      <c r="G141" s="37">
        <v>8902</v>
      </c>
      <c r="H141" s="37">
        <v>8422</v>
      </c>
      <c r="I141" s="37">
        <v>8264</v>
      </c>
      <c r="J141" s="37">
        <v>8569</v>
      </c>
      <c r="K141" s="37">
        <v>8519</v>
      </c>
      <c r="L141" s="37">
        <v>8495</v>
      </c>
      <c r="M141" s="37">
        <v>8385</v>
      </c>
      <c r="N141" s="34">
        <v>8281</v>
      </c>
      <c r="O141" s="37">
        <v>8213</v>
      </c>
      <c r="P141" s="37">
        <v>8103</v>
      </c>
      <c r="Q141" s="37">
        <v>8006</v>
      </c>
      <c r="R141" s="37">
        <v>7922</v>
      </c>
      <c r="S141" s="37">
        <v>7940</v>
      </c>
      <c r="T141" s="37">
        <v>7961</v>
      </c>
      <c r="U141" s="37">
        <v>8008</v>
      </c>
      <c r="V141" s="37">
        <v>8059</v>
      </c>
      <c r="W141" s="37">
        <v>8028</v>
      </c>
      <c r="X141" s="37">
        <v>7982</v>
      </c>
      <c r="Y141" s="37">
        <v>8045</v>
      </c>
      <c r="Z141" s="37">
        <v>8018</v>
      </c>
      <c r="AA141" s="37">
        <v>8065</v>
      </c>
      <c r="AB141" s="37">
        <v>8076</v>
      </c>
      <c r="AC141" s="37">
        <v>8046</v>
      </c>
      <c r="AD141" s="37">
        <v>8057</v>
      </c>
      <c r="AE141" s="37">
        <v>8046</v>
      </c>
      <c r="AF141" s="37">
        <v>7982</v>
      </c>
      <c r="AG141" s="37">
        <v>7939</v>
      </c>
      <c r="AH141" s="37">
        <v>7866</v>
      </c>
      <c r="AI141" s="37">
        <v>7798</v>
      </c>
      <c r="AJ141" s="37">
        <v>7753</v>
      </c>
      <c r="AK141" s="37">
        <v>7696</v>
      </c>
      <c r="AL141" s="37">
        <v>7624</v>
      </c>
      <c r="AM141" s="37">
        <v>7580</v>
      </c>
      <c r="AN141" s="37">
        <v>7628</v>
      </c>
      <c r="AO141" s="37">
        <v>7568</v>
      </c>
      <c r="AP141" s="38">
        <v>7515</v>
      </c>
      <c r="AQ141" s="38">
        <v>7406</v>
      </c>
      <c r="AR141" s="38">
        <v>7288</v>
      </c>
      <c r="AS141" s="38">
        <v>7283</v>
      </c>
      <c r="AT141" s="38">
        <v>7155</v>
      </c>
      <c r="AU141" s="38">
        <v>7097</v>
      </c>
      <c r="AV141" s="38">
        <v>7082</v>
      </c>
      <c r="AW141" s="38">
        <v>7002</v>
      </c>
      <c r="AX141" s="38">
        <v>6877</v>
      </c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  <c r="BK141" s="38"/>
      <c r="BL141" s="38"/>
      <c r="BM141" s="38"/>
      <c r="BN141" s="38"/>
      <c r="BO141" s="38"/>
      <c r="BP141" s="38"/>
      <c r="BQ141" s="41" t="s">
        <v>42</v>
      </c>
      <c r="BR141" s="13"/>
      <c r="BS141" s="37">
        <v>39.520000000000003</v>
      </c>
      <c r="BT141" s="37">
        <v>39.520000000000003</v>
      </c>
      <c r="BU141" s="37">
        <v>1774</v>
      </c>
      <c r="BV141" s="14"/>
      <c r="BW141" s="37">
        <v>8491</v>
      </c>
      <c r="BX141" s="58">
        <v>4107</v>
      </c>
      <c r="BY141" s="58">
        <f t="shared" si="38"/>
        <v>4384</v>
      </c>
      <c r="BZ141" s="15"/>
      <c r="CA141" s="19">
        <f t="shared" si="39"/>
        <v>7695</v>
      </c>
      <c r="CB141" s="38">
        <v>3701</v>
      </c>
      <c r="CC141" s="37">
        <v>3994</v>
      </c>
      <c r="CD141" s="16"/>
      <c r="CE141" s="65">
        <f t="shared" si="40"/>
        <v>7510</v>
      </c>
      <c r="CF141" s="66">
        <v>3570</v>
      </c>
      <c r="CG141" s="66">
        <v>3940</v>
      </c>
      <c r="CH141" s="66">
        <v>1781</v>
      </c>
      <c r="CI141" s="15"/>
      <c r="CJ141" s="19">
        <f t="shared" si="41"/>
        <v>7491</v>
      </c>
      <c r="CK141" s="38">
        <v>3569</v>
      </c>
      <c r="CL141" s="38">
        <v>3922</v>
      </c>
      <c r="CM141" s="38">
        <v>7510</v>
      </c>
      <c r="CN141" s="17"/>
      <c r="CO141" s="40" t="s">
        <v>42</v>
      </c>
      <c r="CP141" s="65">
        <f t="shared" si="42"/>
        <v>7150</v>
      </c>
      <c r="CQ141" s="66">
        <v>3385</v>
      </c>
      <c r="CR141" s="66">
        <v>3765</v>
      </c>
      <c r="CS141" s="66">
        <v>1793</v>
      </c>
      <c r="CT141" s="15"/>
      <c r="CU141" s="19">
        <f t="shared" si="43"/>
        <v>7208</v>
      </c>
      <c r="CV141" s="38">
        <v>3411</v>
      </c>
      <c r="CW141" s="38">
        <v>3797</v>
      </c>
    </row>
    <row r="142" spans="2:101" ht="13.5" customHeight="1" x14ac:dyDescent="0.15">
      <c r="B142" s="167" t="s">
        <v>218</v>
      </c>
      <c r="C142" s="167"/>
      <c r="D142" s="40" t="s">
        <v>43</v>
      </c>
      <c r="E142" s="37">
        <v>19049</v>
      </c>
      <c r="F142" s="37">
        <v>18949</v>
      </c>
      <c r="G142" s="37">
        <v>17840</v>
      </c>
      <c r="H142" s="37">
        <v>17882</v>
      </c>
      <c r="I142" s="37">
        <v>18757</v>
      </c>
      <c r="J142" s="37">
        <v>18620</v>
      </c>
      <c r="K142" s="37">
        <v>18535</v>
      </c>
      <c r="L142" s="37">
        <v>18455</v>
      </c>
      <c r="M142" s="37">
        <v>17664</v>
      </c>
      <c r="N142" s="34">
        <v>17494</v>
      </c>
      <c r="O142" s="37">
        <v>17461</v>
      </c>
      <c r="P142" s="37">
        <v>17281</v>
      </c>
      <c r="Q142" s="37">
        <v>17237</v>
      </c>
      <c r="R142" s="37">
        <v>17295</v>
      </c>
      <c r="S142" s="37">
        <v>17175</v>
      </c>
      <c r="T142" s="37">
        <v>17120</v>
      </c>
      <c r="U142" s="37">
        <v>17196</v>
      </c>
      <c r="V142" s="37">
        <v>17343</v>
      </c>
      <c r="W142" s="37">
        <v>17386</v>
      </c>
      <c r="X142" s="37">
        <v>17387</v>
      </c>
      <c r="Y142" s="37">
        <v>17314</v>
      </c>
      <c r="Z142" s="37">
        <v>17388</v>
      </c>
      <c r="AA142" s="37">
        <v>17420</v>
      </c>
      <c r="AB142" s="37">
        <v>17393</v>
      </c>
      <c r="AC142" s="37">
        <v>17270</v>
      </c>
      <c r="AD142" s="37">
        <v>17309</v>
      </c>
      <c r="AE142" s="37">
        <v>17305</v>
      </c>
      <c r="AF142" s="37">
        <v>17229</v>
      </c>
      <c r="AG142" s="37">
        <v>17225</v>
      </c>
      <c r="AH142" s="37">
        <v>17155</v>
      </c>
      <c r="AI142" s="37">
        <v>16971</v>
      </c>
      <c r="AJ142" s="37">
        <v>16942</v>
      </c>
      <c r="AK142" s="37">
        <v>16863</v>
      </c>
      <c r="AL142" s="37">
        <v>16735</v>
      </c>
      <c r="AM142" s="37">
        <v>16563</v>
      </c>
      <c r="AN142" s="37">
        <v>16461</v>
      </c>
      <c r="AO142" s="37">
        <v>16409</v>
      </c>
      <c r="AP142" s="38">
        <v>16297</v>
      </c>
      <c r="AQ142" s="38">
        <v>16130</v>
      </c>
      <c r="AR142" s="38">
        <v>15989</v>
      </c>
      <c r="AS142" s="38">
        <v>15964</v>
      </c>
      <c r="AT142" s="38">
        <v>15874</v>
      </c>
      <c r="AU142" s="38">
        <v>15723</v>
      </c>
      <c r="AV142" s="38">
        <v>15585</v>
      </c>
      <c r="AW142" s="38">
        <v>15424</v>
      </c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  <c r="BK142" s="38"/>
      <c r="BL142" s="38"/>
      <c r="BM142" s="38"/>
      <c r="BN142" s="38"/>
      <c r="BO142" s="38"/>
      <c r="BP142" s="38"/>
      <c r="BQ142" s="41" t="s">
        <v>43</v>
      </c>
      <c r="BR142" s="13"/>
      <c r="BS142" s="37">
        <v>63.45</v>
      </c>
      <c r="BT142" s="37">
        <v>63.45</v>
      </c>
      <c r="BU142" s="37">
        <v>4876</v>
      </c>
      <c r="BV142" s="14"/>
      <c r="BW142" s="37">
        <v>17879</v>
      </c>
      <c r="BX142" s="58">
        <v>8577</v>
      </c>
      <c r="BY142" s="58">
        <f t="shared" si="38"/>
        <v>9302</v>
      </c>
      <c r="BZ142" s="15"/>
      <c r="CA142" s="19">
        <f t="shared" si="39"/>
        <v>16770</v>
      </c>
      <c r="CB142" s="38">
        <v>8172</v>
      </c>
      <c r="CC142" s="37">
        <v>8598</v>
      </c>
      <c r="CD142" s="16"/>
      <c r="CE142" s="65">
        <f t="shared" si="40"/>
        <v>16422</v>
      </c>
      <c r="CF142" s="66">
        <v>8083</v>
      </c>
      <c r="CG142" s="66">
        <v>8339</v>
      </c>
      <c r="CH142" s="66">
        <v>4978</v>
      </c>
      <c r="CI142" s="15"/>
      <c r="CJ142" s="19">
        <f t="shared" si="41"/>
        <v>16397</v>
      </c>
      <c r="CK142" s="38">
        <v>8070</v>
      </c>
      <c r="CL142" s="38">
        <v>8327</v>
      </c>
      <c r="CM142" s="38">
        <v>16422</v>
      </c>
      <c r="CN142" s="17"/>
      <c r="CO142" s="40" t="s">
        <v>43</v>
      </c>
      <c r="CP142" s="65">
        <f t="shared" si="42"/>
        <v>15866</v>
      </c>
      <c r="CQ142" s="66">
        <v>7750</v>
      </c>
      <c r="CR142" s="66">
        <v>8116</v>
      </c>
      <c r="CS142" s="66">
        <v>4993</v>
      </c>
      <c r="CT142" s="15"/>
      <c r="CU142" s="19">
        <f t="shared" si="43"/>
        <v>15932</v>
      </c>
      <c r="CV142" s="38">
        <v>7772</v>
      </c>
      <c r="CW142" s="38">
        <v>8160</v>
      </c>
    </row>
    <row r="143" spans="2:101" ht="13.5" customHeight="1" x14ac:dyDescent="0.15">
      <c r="B143" s="167" t="s">
        <v>210</v>
      </c>
      <c r="C143" s="167"/>
      <c r="D143" s="40" t="s">
        <v>44</v>
      </c>
      <c r="E143" s="37">
        <v>20811</v>
      </c>
      <c r="F143" s="37">
        <v>20553</v>
      </c>
      <c r="G143" s="37">
        <v>20181</v>
      </c>
      <c r="H143" s="37">
        <v>19856</v>
      </c>
      <c r="I143" s="37">
        <v>19587</v>
      </c>
      <c r="J143" s="37">
        <v>19791</v>
      </c>
      <c r="K143" s="37">
        <v>19667</v>
      </c>
      <c r="L143" s="37">
        <v>19492</v>
      </c>
      <c r="M143" s="37">
        <v>19186</v>
      </c>
      <c r="N143" s="34">
        <v>18859</v>
      </c>
      <c r="O143" s="37">
        <v>18445</v>
      </c>
      <c r="P143" s="37">
        <v>18178</v>
      </c>
      <c r="Q143" s="37">
        <v>17858</v>
      </c>
      <c r="R143" s="37">
        <v>17559</v>
      </c>
      <c r="S143" s="37">
        <v>17414</v>
      </c>
      <c r="T143" s="37">
        <v>17344</v>
      </c>
      <c r="U143" s="37">
        <v>17302</v>
      </c>
      <c r="V143" s="37">
        <v>16730</v>
      </c>
      <c r="W143" s="37">
        <v>16892</v>
      </c>
      <c r="X143" s="37">
        <v>16781</v>
      </c>
      <c r="Y143" s="37">
        <v>16617</v>
      </c>
      <c r="Z143" s="37">
        <v>16550</v>
      </c>
      <c r="AA143" s="37">
        <v>16462</v>
      </c>
      <c r="AB143" s="37">
        <v>16527</v>
      </c>
      <c r="AC143" s="37">
        <v>16493</v>
      </c>
      <c r="AD143" s="37">
        <v>16362</v>
      </c>
      <c r="AE143" s="37">
        <v>16331</v>
      </c>
      <c r="AF143" s="37">
        <v>16278</v>
      </c>
      <c r="AG143" s="37">
        <v>16229</v>
      </c>
      <c r="AH143" s="37">
        <v>16077</v>
      </c>
      <c r="AI143" s="37">
        <v>15973</v>
      </c>
      <c r="AJ143" s="37">
        <v>15878</v>
      </c>
      <c r="AK143" s="37">
        <v>15756</v>
      </c>
      <c r="AL143" s="37">
        <v>15649</v>
      </c>
      <c r="AM143" s="37">
        <v>15553</v>
      </c>
      <c r="AN143" s="37">
        <v>15437</v>
      </c>
      <c r="AO143" s="37">
        <v>15381</v>
      </c>
      <c r="AP143" s="38">
        <v>15246</v>
      </c>
      <c r="AQ143" s="38">
        <v>15139</v>
      </c>
      <c r="AR143" s="38">
        <v>15043</v>
      </c>
      <c r="AS143" s="38">
        <v>14909</v>
      </c>
      <c r="AT143" s="38">
        <v>14733</v>
      </c>
      <c r="AU143" s="38">
        <v>14634</v>
      </c>
      <c r="AV143" s="38">
        <v>14522</v>
      </c>
      <c r="AW143" s="38">
        <v>14327</v>
      </c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  <c r="BK143" s="38"/>
      <c r="BL143" s="38"/>
      <c r="BM143" s="38"/>
      <c r="BN143" s="38"/>
      <c r="BO143" s="38"/>
      <c r="BP143" s="38"/>
      <c r="BQ143" s="41" t="s">
        <v>44</v>
      </c>
      <c r="BR143" s="13"/>
      <c r="BS143" s="37">
        <v>52.49</v>
      </c>
      <c r="BT143" s="37">
        <v>52.49</v>
      </c>
      <c r="BU143" s="37">
        <v>4005</v>
      </c>
      <c r="BV143" s="14"/>
      <c r="BW143" s="37">
        <v>19210</v>
      </c>
      <c r="BX143" s="58">
        <v>9126</v>
      </c>
      <c r="BY143" s="58">
        <f t="shared" si="38"/>
        <v>10084</v>
      </c>
      <c r="BZ143" s="15"/>
      <c r="CA143" s="19">
        <f t="shared" si="39"/>
        <v>15651</v>
      </c>
      <c r="CB143" s="38">
        <v>7437</v>
      </c>
      <c r="CC143" s="37">
        <v>8214</v>
      </c>
      <c r="CD143" s="16"/>
      <c r="CE143" s="65">
        <f t="shared" si="40"/>
        <v>15145</v>
      </c>
      <c r="CF143" s="66">
        <v>7262</v>
      </c>
      <c r="CG143" s="66">
        <v>7883</v>
      </c>
      <c r="CH143" s="66">
        <v>3953</v>
      </c>
      <c r="CI143" s="15"/>
      <c r="CJ143" s="19">
        <f t="shared" si="41"/>
        <v>15104</v>
      </c>
      <c r="CK143" s="38">
        <v>7248</v>
      </c>
      <c r="CL143" s="38">
        <v>7856</v>
      </c>
      <c r="CM143" s="38">
        <v>15145</v>
      </c>
      <c r="CN143" s="17"/>
      <c r="CO143" s="40" t="s">
        <v>44</v>
      </c>
      <c r="CP143" s="65">
        <f t="shared" si="42"/>
        <v>14713</v>
      </c>
      <c r="CQ143" s="66">
        <v>7021</v>
      </c>
      <c r="CR143" s="66">
        <v>7692</v>
      </c>
      <c r="CS143" s="66">
        <v>4036</v>
      </c>
      <c r="CT143" s="15"/>
      <c r="CU143" s="19">
        <f t="shared" si="43"/>
        <v>14730</v>
      </c>
      <c r="CV143" s="38">
        <v>7075</v>
      </c>
      <c r="CW143" s="38">
        <v>7655</v>
      </c>
    </row>
    <row r="144" spans="2:101" ht="13.5" customHeight="1" x14ac:dyDescent="0.15">
      <c r="B144" s="167" t="s">
        <v>211</v>
      </c>
      <c r="C144" s="167"/>
      <c r="D144" s="40" t="s">
        <v>45</v>
      </c>
      <c r="E144" s="37">
        <v>22235</v>
      </c>
      <c r="F144" s="37">
        <v>21800</v>
      </c>
      <c r="G144" s="37">
        <v>21140</v>
      </c>
      <c r="H144" s="37">
        <v>20662</v>
      </c>
      <c r="I144" s="37">
        <v>20158</v>
      </c>
      <c r="J144" s="37">
        <v>21136</v>
      </c>
      <c r="K144" s="37">
        <v>20702</v>
      </c>
      <c r="L144" s="37">
        <v>20412</v>
      </c>
      <c r="M144" s="37">
        <v>20132</v>
      </c>
      <c r="N144" s="34">
        <v>19339</v>
      </c>
      <c r="O144" s="37">
        <v>18570</v>
      </c>
      <c r="P144" s="37">
        <v>18326</v>
      </c>
      <c r="Q144" s="37">
        <v>18129</v>
      </c>
      <c r="R144" s="37">
        <v>17959</v>
      </c>
      <c r="S144" s="37">
        <v>17757</v>
      </c>
      <c r="T144" s="37">
        <v>17611</v>
      </c>
      <c r="U144" s="37">
        <v>17526</v>
      </c>
      <c r="V144" s="37">
        <v>17384</v>
      </c>
      <c r="W144" s="37">
        <v>17353</v>
      </c>
      <c r="X144" s="37">
        <v>16952</v>
      </c>
      <c r="Y144" s="37">
        <v>16911</v>
      </c>
      <c r="Z144" s="37">
        <v>16882</v>
      </c>
      <c r="AA144" s="37">
        <v>16782</v>
      </c>
      <c r="AB144" s="37">
        <v>16683</v>
      </c>
      <c r="AC144" s="37">
        <v>16619</v>
      </c>
      <c r="AD144" s="37">
        <v>16548</v>
      </c>
      <c r="AE144" s="37">
        <v>16446</v>
      </c>
      <c r="AF144" s="37">
        <v>16324</v>
      </c>
      <c r="AG144" s="37">
        <v>16249</v>
      </c>
      <c r="AH144" s="37">
        <v>16143</v>
      </c>
      <c r="AI144" s="37">
        <v>16029</v>
      </c>
      <c r="AJ144" s="37">
        <v>15857</v>
      </c>
      <c r="AK144" s="37">
        <v>15766</v>
      </c>
      <c r="AL144" s="37">
        <v>15635</v>
      </c>
      <c r="AM144" s="37">
        <v>15479</v>
      </c>
      <c r="AN144" s="37">
        <v>15313</v>
      </c>
      <c r="AO144" s="37">
        <v>15186</v>
      </c>
      <c r="AP144" s="38">
        <v>14995</v>
      </c>
      <c r="AQ144" s="38">
        <v>14849</v>
      </c>
      <c r="AR144" s="38">
        <v>14747</v>
      </c>
      <c r="AS144" s="38">
        <v>14483</v>
      </c>
      <c r="AT144" s="38">
        <v>14282</v>
      </c>
      <c r="AU144" s="38">
        <v>14118</v>
      </c>
      <c r="AV144" s="38">
        <v>13945</v>
      </c>
      <c r="AW144" s="38">
        <v>13777</v>
      </c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  <c r="BK144" s="38"/>
      <c r="BL144" s="38"/>
      <c r="BM144" s="38"/>
      <c r="BN144" s="38"/>
      <c r="BO144" s="38"/>
      <c r="BP144" s="38"/>
      <c r="BQ144" s="41" t="s">
        <v>45</v>
      </c>
      <c r="BR144" s="13"/>
      <c r="BS144" s="37">
        <v>244.36</v>
      </c>
      <c r="BT144" s="37">
        <v>244.36</v>
      </c>
      <c r="BU144" s="37">
        <v>3958</v>
      </c>
      <c r="BV144" s="14"/>
      <c r="BW144" s="37">
        <v>19883</v>
      </c>
      <c r="BX144" s="58">
        <v>9478</v>
      </c>
      <c r="BY144" s="58">
        <f t="shared" si="38"/>
        <v>10405</v>
      </c>
      <c r="BZ144" s="15"/>
      <c r="CA144" s="19">
        <f t="shared" si="39"/>
        <v>15769</v>
      </c>
      <c r="CB144" s="38">
        <v>7581</v>
      </c>
      <c r="CC144" s="37">
        <v>8188</v>
      </c>
      <c r="CD144" s="16"/>
      <c r="CE144" s="65">
        <f t="shared" si="40"/>
        <v>15010</v>
      </c>
      <c r="CF144" s="66">
        <v>7177</v>
      </c>
      <c r="CG144" s="66">
        <v>7833</v>
      </c>
      <c r="CH144" s="66">
        <v>3856</v>
      </c>
      <c r="CI144" s="15"/>
      <c r="CJ144" s="19">
        <f t="shared" si="41"/>
        <v>14981</v>
      </c>
      <c r="CK144" s="38">
        <v>7162</v>
      </c>
      <c r="CL144" s="38">
        <v>7819</v>
      </c>
      <c r="CM144" s="38">
        <v>15010</v>
      </c>
      <c r="CN144" s="17"/>
      <c r="CO144" s="40" t="s">
        <v>45</v>
      </c>
      <c r="CP144" s="65">
        <f t="shared" si="42"/>
        <v>14163</v>
      </c>
      <c r="CQ144" s="66">
        <v>6789</v>
      </c>
      <c r="CR144" s="66">
        <v>7374</v>
      </c>
      <c r="CS144" s="66">
        <v>3860</v>
      </c>
      <c r="CT144" s="15"/>
      <c r="CU144" s="19">
        <f t="shared" si="43"/>
        <v>14441</v>
      </c>
      <c r="CV144" s="38">
        <v>6898</v>
      </c>
      <c r="CW144" s="38">
        <v>7543</v>
      </c>
    </row>
    <row r="145" spans="2:101" ht="13.5" customHeight="1" x14ac:dyDescent="0.15">
      <c r="B145" s="167" t="s">
        <v>212</v>
      </c>
      <c r="C145" s="167"/>
      <c r="D145" s="40" t="s">
        <v>46</v>
      </c>
      <c r="E145" s="37">
        <v>5475</v>
      </c>
      <c r="F145" s="37">
        <v>5327</v>
      </c>
      <c r="G145" s="37">
        <v>5241</v>
      </c>
      <c r="H145" s="37">
        <v>5134</v>
      </c>
      <c r="I145" s="37">
        <v>5003</v>
      </c>
      <c r="J145" s="37">
        <v>5288</v>
      </c>
      <c r="K145" s="37">
        <v>5150</v>
      </c>
      <c r="L145" s="37">
        <v>5082</v>
      </c>
      <c r="M145" s="37">
        <v>5030</v>
      </c>
      <c r="N145" s="34">
        <v>5014</v>
      </c>
      <c r="O145" s="37">
        <v>4952</v>
      </c>
      <c r="P145" s="37">
        <v>4951</v>
      </c>
      <c r="Q145" s="37">
        <v>4989</v>
      </c>
      <c r="R145" s="37">
        <v>5000</v>
      </c>
      <c r="S145" s="37">
        <v>5038</v>
      </c>
      <c r="T145" s="37">
        <v>5092</v>
      </c>
      <c r="U145" s="37">
        <v>5131</v>
      </c>
      <c r="V145" s="37">
        <v>5142</v>
      </c>
      <c r="W145" s="37">
        <v>5145</v>
      </c>
      <c r="X145" s="37">
        <v>5168</v>
      </c>
      <c r="Y145" s="37">
        <v>5111</v>
      </c>
      <c r="Z145" s="37">
        <v>5114</v>
      </c>
      <c r="AA145" s="37">
        <v>5146</v>
      </c>
      <c r="AB145" s="37">
        <v>5155</v>
      </c>
      <c r="AC145" s="37">
        <v>5164</v>
      </c>
      <c r="AD145" s="37">
        <v>5170</v>
      </c>
      <c r="AE145" s="37">
        <v>5152</v>
      </c>
      <c r="AF145" s="37">
        <v>5095</v>
      </c>
      <c r="AG145" s="37">
        <v>5076</v>
      </c>
      <c r="AH145" s="37">
        <v>5007</v>
      </c>
      <c r="AI145" s="37">
        <v>4947</v>
      </c>
      <c r="AJ145" s="37">
        <v>4903</v>
      </c>
      <c r="AK145" s="37">
        <v>4900</v>
      </c>
      <c r="AL145" s="37">
        <v>4880</v>
      </c>
      <c r="AM145" s="37">
        <v>4898</v>
      </c>
      <c r="AN145" s="37">
        <v>4831</v>
      </c>
      <c r="AO145" s="37">
        <v>4785</v>
      </c>
      <c r="AP145" s="38">
        <v>4751</v>
      </c>
      <c r="AQ145" s="38">
        <v>4677</v>
      </c>
      <c r="AR145" s="38">
        <v>4648</v>
      </c>
      <c r="AS145" s="38">
        <v>4627</v>
      </c>
      <c r="AT145" s="38">
        <v>4606</v>
      </c>
      <c r="AU145" s="38">
        <v>4525</v>
      </c>
      <c r="AV145" s="38">
        <v>4505</v>
      </c>
      <c r="AW145" s="38">
        <v>4417</v>
      </c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  <c r="BK145" s="38"/>
      <c r="BL145" s="38"/>
      <c r="BM145" s="38"/>
      <c r="BN145" s="38"/>
      <c r="BO145" s="38"/>
      <c r="BP145" s="38"/>
      <c r="BQ145" s="41" t="s">
        <v>46</v>
      </c>
      <c r="BR145" s="13"/>
      <c r="BS145" s="37">
        <v>23.45</v>
      </c>
      <c r="BT145" s="37">
        <v>23.45</v>
      </c>
      <c r="BU145" s="37">
        <v>1235</v>
      </c>
      <c r="BV145" s="14"/>
      <c r="BW145" s="37">
        <v>5004</v>
      </c>
      <c r="BX145" s="58">
        <v>2443</v>
      </c>
      <c r="BY145" s="58">
        <f t="shared" si="38"/>
        <v>2561</v>
      </c>
      <c r="BZ145" s="15"/>
      <c r="CA145" s="19">
        <f t="shared" si="39"/>
        <v>4844</v>
      </c>
      <c r="CB145" s="38">
        <v>2387</v>
      </c>
      <c r="CC145" s="37">
        <v>2457</v>
      </c>
      <c r="CD145" s="16"/>
      <c r="CE145" s="65">
        <f t="shared" si="40"/>
        <v>4702</v>
      </c>
      <c r="CF145" s="66">
        <v>2302</v>
      </c>
      <c r="CG145" s="66">
        <v>2400</v>
      </c>
      <c r="CH145" s="66">
        <v>1221</v>
      </c>
      <c r="CI145" s="15"/>
      <c r="CJ145" s="19">
        <f t="shared" si="41"/>
        <v>4696</v>
      </c>
      <c r="CK145" s="38">
        <v>2299</v>
      </c>
      <c r="CL145" s="38">
        <v>2397</v>
      </c>
      <c r="CM145" s="38">
        <v>4702</v>
      </c>
      <c r="CN145" s="17"/>
      <c r="CO145" s="40" t="s">
        <v>46</v>
      </c>
      <c r="CP145" s="65">
        <f t="shared" si="42"/>
        <v>4470</v>
      </c>
      <c r="CQ145" s="66">
        <v>2174</v>
      </c>
      <c r="CR145" s="66">
        <v>2296</v>
      </c>
      <c r="CS145" s="66">
        <v>1213</v>
      </c>
      <c r="CT145" s="15"/>
      <c r="CU145" s="19">
        <f t="shared" si="43"/>
        <v>4511</v>
      </c>
      <c r="CV145" s="38">
        <v>2200</v>
      </c>
      <c r="CW145" s="38">
        <v>2311</v>
      </c>
    </row>
    <row r="146" spans="2:101" ht="13.5" customHeight="1" x14ac:dyDescent="0.15">
      <c r="B146" s="167" t="s">
        <v>213</v>
      </c>
      <c r="C146" s="167"/>
      <c r="D146" s="40" t="s">
        <v>47</v>
      </c>
      <c r="E146" s="37">
        <v>15530</v>
      </c>
      <c r="F146" s="37">
        <v>15349</v>
      </c>
      <c r="G146" s="37">
        <v>15080</v>
      </c>
      <c r="H146" s="37">
        <v>14283</v>
      </c>
      <c r="I146" s="37">
        <v>13937</v>
      </c>
      <c r="J146" s="37">
        <v>14430</v>
      </c>
      <c r="K146" s="37">
        <v>14168</v>
      </c>
      <c r="L146" s="37">
        <v>13919</v>
      </c>
      <c r="M146" s="37">
        <v>13341</v>
      </c>
      <c r="N146" s="34">
        <v>12897</v>
      </c>
      <c r="O146" s="37">
        <v>12730</v>
      </c>
      <c r="P146" s="37">
        <v>12190</v>
      </c>
      <c r="Q146" s="37">
        <v>11981</v>
      </c>
      <c r="R146" s="37">
        <v>11856</v>
      </c>
      <c r="S146" s="37">
        <v>11707</v>
      </c>
      <c r="T146" s="37">
        <v>11591</v>
      </c>
      <c r="U146" s="37">
        <v>11552</v>
      </c>
      <c r="V146" s="37">
        <v>11434</v>
      </c>
      <c r="W146" s="37">
        <v>11374</v>
      </c>
      <c r="X146" s="37">
        <v>11341</v>
      </c>
      <c r="Y146" s="37">
        <v>11286</v>
      </c>
      <c r="Z146" s="37">
        <v>11235</v>
      </c>
      <c r="AA146" s="37">
        <v>11216</v>
      </c>
      <c r="AB146" s="37">
        <v>11164</v>
      </c>
      <c r="AC146" s="37">
        <v>11161</v>
      </c>
      <c r="AD146" s="37">
        <v>11165</v>
      </c>
      <c r="AE146" s="37">
        <v>11067</v>
      </c>
      <c r="AF146" s="37">
        <v>10999</v>
      </c>
      <c r="AG146" s="37">
        <v>10904</v>
      </c>
      <c r="AH146" s="37">
        <v>10852</v>
      </c>
      <c r="AI146" s="37">
        <v>10786</v>
      </c>
      <c r="AJ146" s="37">
        <v>10671</v>
      </c>
      <c r="AK146" s="37">
        <v>10516</v>
      </c>
      <c r="AL146" s="37">
        <v>10428</v>
      </c>
      <c r="AM146" s="37">
        <v>10278</v>
      </c>
      <c r="AN146" s="37">
        <v>10166</v>
      </c>
      <c r="AO146" s="37">
        <v>10075</v>
      </c>
      <c r="AP146" s="38">
        <v>9967</v>
      </c>
      <c r="AQ146" s="38">
        <v>9945</v>
      </c>
      <c r="AR146" s="38">
        <v>9899</v>
      </c>
      <c r="AS146" s="38">
        <v>9779</v>
      </c>
      <c r="AT146" s="38">
        <v>9640</v>
      </c>
      <c r="AU146" s="38">
        <v>9479</v>
      </c>
      <c r="AV146" s="38">
        <v>9438</v>
      </c>
      <c r="AW146" s="38">
        <v>9297</v>
      </c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  <c r="BK146" s="38"/>
      <c r="BL146" s="38"/>
      <c r="BM146" s="38"/>
      <c r="BN146" s="38"/>
      <c r="BO146" s="38"/>
      <c r="BP146" s="38"/>
      <c r="BQ146" s="41" t="s">
        <v>47</v>
      </c>
      <c r="BR146" s="13"/>
      <c r="BS146" s="37">
        <v>87.58</v>
      </c>
      <c r="BT146" s="37">
        <v>87.58</v>
      </c>
      <c r="BU146" s="37">
        <v>2547</v>
      </c>
      <c r="BV146" s="14"/>
      <c r="BW146" s="37">
        <v>13747</v>
      </c>
      <c r="BX146" s="58">
        <v>6630</v>
      </c>
      <c r="BY146" s="58">
        <f t="shared" si="38"/>
        <v>7117</v>
      </c>
      <c r="BZ146" s="15"/>
      <c r="CA146" s="19">
        <f t="shared" si="39"/>
        <v>10504</v>
      </c>
      <c r="CB146" s="38">
        <v>5069</v>
      </c>
      <c r="CC146" s="37">
        <v>5435</v>
      </c>
      <c r="CD146" s="16"/>
      <c r="CE146" s="65">
        <f t="shared" si="40"/>
        <v>9969</v>
      </c>
      <c r="CF146" s="66">
        <v>4818</v>
      </c>
      <c r="CG146" s="66">
        <v>5151</v>
      </c>
      <c r="CH146" s="66">
        <v>2541</v>
      </c>
      <c r="CI146" s="15"/>
      <c r="CJ146" s="19">
        <f t="shared" si="41"/>
        <v>9964</v>
      </c>
      <c r="CK146" s="38">
        <v>4818</v>
      </c>
      <c r="CL146" s="38">
        <v>5146</v>
      </c>
      <c r="CM146" s="38">
        <v>9969</v>
      </c>
      <c r="CN146" s="17"/>
      <c r="CO146" s="40" t="s">
        <v>47</v>
      </c>
      <c r="CP146" s="65">
        <f t="shared" si="42"/>
        <v>9517</v>
      </c>
      <c r="CQ146" s="66">
        <v>4570</v>
      </c>
      <c r="CR146" s="66">
        <v>4947</v>
      </c>
      <c r="CS146" s="66">
        <v>2577</v>
      </c>
      <c r="CT146" s="15"/>
      <c r="CU146" s="19">
        <f t="shared" si="43"/>
        <v>9719</v>
      </c>
      <c r="CV146" s="38">
        <v>4676</v>
      </c>
      <c r="CW146" s="38">
        <v>5043</v>
      </c>
    </row>
    <row r="147" spans="2:101" ht="13.5" customHeight="1" x14ac:dyDescent="0.15">
      <c r="B147" s="167" t="s">
        <v>214</v>
      </c>
      <c r="C147" s="167"/>
      <c r="D147" s="40" t="s">
        <v>48</v>
      </c>
      <c r="E147" s="37">
        <v>7599</v>
      </c>
      <c r="F147" s="37">
        <v>7512</v>
      </c>
      <c r="G147" s="37">
        <v>6925</v>
      </c>
      <c r="H147" s="37">
        <v>6843</v>
      </c>
      <c r="I147" s="37">
        <v>6707</v>
      </c>
      <c r="J147" s="37">
        <v>6879</v>
      </c>
      <c r="K147" s="37">
        <v>6783</v>
      </c>
      <c r="L147" s="37">
        <v>6736</v>
      </c>
      <c r="M147" s="37">
        <v>6638</v>
      </c>
      <c r="N147" s="34">
        <v>6509</v>
      </c>
      <c r="O147" s="37">
        <v>6328</v>
      </c>
      <c r="P147" s="37">
        <v>6219</v>
      </c>
      <c r="Q147" s="37">
        <v>6086</v>
      </c>
      <c r="R147" s="37">
        <v>6005</v>
      </c>
      <c r="S147" s="37">
        <v>6089</v>
      </c>
      <c r="T147" s="37">
        <v>6052</v>
      </c>
      <c r="U147" s="37">
        <v>6039</v>
      </c>
      <c r="V147" s="37">
        <v>6083</v>
      </c>
      <c r="W147" s="37">
        <v>6234</v>
      </c>
      <c r="X147" s="37">
        <v>6285</v>
      </c>
      <c r="Y147" s="37">
        <v>6252</v>
      </c>
      <c r="Z147" s="37">
        <v>6287</v>
      </c>
      <c r="AA147" s="37">
        <v>6282</v>
      </c>
      <c r="AB147" s="37">
        <v>6271</v>
      </c>
      <c r="AC147" s="37">
        <v>6288</v>
      </c>
      <c r="AD147" s="37">
        <v>6290</v>
      </c>
      <c r="AE147" s="37">
        <v>6266</v>
      </c>
      <c r="AF147" s="37">
        <v>6268</v>
      </c>
      <c r="AG147" s="37">
        <v>6199</v>
      </c>
      <c r="AH147" s="37">
        <v>6168</v>
      </c>
      <c r="AI147" s="37">
        <v>6116</v>
      </c>
      <c r="AJ147" s="37">
        <v>6108</v>
      </c>
      <c r="AK147" s="37">
        <v>6020</v>
      </c>
      <c r="AL147" s="37">
        <v>5972</v>
      </c>
      <c r="AM147" s="37">
        <v>5903</v>
      </c>
      <c r="AN147" s="37">
        <v>5824</v>
      </c>
      <c r="AO147" s="37">
        <v>5761</v>
      </c>
      <c r="AP147" s="38">
        <v>5724</v>
      </c>
      <c r="AQ147" s="38">
        <v>5710</v>
      </c>
      <c r="AR147" s="38">
        <v>5664</v>
      </c>
      <c r="AS147" s="38">
        <v>5627</v>
      </c>
      <c r="AT147" s="38">
        <v>5585</v>
      </c>
      <c r="AU147" s="38">
        <v>5558</v>
      </c>
      <c r="AV147" s="38">
        <v>5494</v>
      </c>
      <c r="AW147" s="38">
        <v>5467</v>
      </c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  <c r="BK147" s="38"/>
      <c r="BL147" s="38"/>
      <c r="BM147" s="38"/>
      <c r="BN147" s="38"/>
      <c r="BO147" s="38"/>
      <c r="BP147" s="38"/>
      <c r="BQ147" s="41" t="s">
        <v>48</v>
      </c>
      <c r="BR147" s="13"/>
      <c r="BS147" s="37">
        <v>29.56</v>
      </c>
      <c r="BT147" s="37">
        <v>29.56</v>
      </c>
      <c r="BU147" s="37">
        <v>1614</v>
      </c>
      <c r="BV147" s="14"/>
      <c r="BW147" s="37">
        <v>6773</v>
      </c>
      <c r="BX147" s="58">
        <v>3295</v>
      </c>
      <c r="BY147" s="58">
        <f t="shared" si="38"/>
        <v>3478</v>
      </c>
      <c r="BZ147" s="15"/>
      <c r="CA147" s="19">
        <f t="shared" si="39"/>
        <v>6028</v>
      </c>
      <c r="CB147" s="38">
        <v>2928</v>
      </c>
      <c r="CC147" s="37">
        <v>3100</v>
      </c>
      <c r="CD147" s="16"/>
      <c r="CE147" s="65">
        <f t="shared" si="40"/>
        <v>5738</v>
      </c>
      <c r="CF147" s="66">
        <v>2751</v>
      </c>
      <c r="CG147" s="66">
        <v>2987</v>
      </c>
      <c r="CH147" s="66">
        <v>1552</v>
      </c>
      <c r="CI147" s="15"/>
      <c r="CJ147" s="19">
        <f t="shared" si="41"/>
        <v>5722</v>
      </c>
      <c r="CK147" s="38">
        <v>2739</v>
      </c>
      <c r="CL147" s="38">
        <v>2983</v>
      </c>
      <c r="CM147" s="38">
        <v>5738</v>
      </c>
      <c r="CN147" s="17"/>
      <c r="CO147" s="40" t="s">
        <v>48</v>
      </c>
      <c r="CP147" s="65">
        <f t="shared" si="42"/>
        <v>5515</v>
      </c>
      <c r="CQ147" s="66">
        <v>2615</v>
      </c>
      <c r="CR147" s="66">
        <v>2900</v>
      </c>
      <c r="CS147" s="66">
        <v>1553</v>
      </c>
      <c r="CT147" s="15"/>
      <c r="CU147" s="19">
        <f t="shared" si="43"/>
        <v>5554</v>
      </c>
      <c r="CV147" s="38">
        <v>2662</v>
      </c>
      <c r="CW147" s="38">
        <v>2892</v>
      </c>
    </row>
    <row r="148" spans="2:101" ht="13.5" customHeight="1" x14ac:dyDescent="0.15">
      <c r="B148" s="167" t="s">
        <v>215</v>
      </c>
      <c r="C148" s="167"/>
      <c r="D148" s="40" t="s">
        <v>49</v>
      </c>
      <c r="E148" s="37">
        <v>12657</v>
      </c>
      <c r="F148" s="37">
        <v>12468</v>
      </c>
      <c r="G148" s="37">
        <v>11826</v>
      </c>
      <c r="H148" s="37">
        <v>10955</v>
      </c>
      <c r="I148" s="37">
        <v>10464</v>
      </c>
      <c r="J148" s="37">
        <v>10861</v>
      </c>
      <c r="K148" s="37">
        <v>10537</v>
      </c>
      <c r="L148" s="37">
        <v>10199</v>
      </c>
      <c r="M148" s="37">
        <v>9565</v>
      </c>
      <c r="N148" s="34">
        <v>8982</v>
      </c>
      <c r="O148" s="37">
        <v>8548</v>
      </c>
      <c r="P148" s="37">
        <v>8183</v>
      </c>
      <c r="Q148" s="37">
        <v>7300</v>
      </c>
      <c r="R148" s="37">
        <v>6684</v>
      </c>
      <c r="S148" s="37">
        <v>6441</v>
      </c>
      <c r="T148" s="37">
        <v>6158</v>
      </c>
      <c r="U148" s="37">
        <v>5956</v>
      </c>
      <c r="V148" s="37">
        <v>5705</v>
      </c>
      <c r="W148" s="37">
        <v>5329</v>
      </c>
      <c r="X148" s="37">
        <v>5116</v>
      </c>
      <c r="Y148" s="37">
        <v>5052</v>
      </c>
      <c r="Z148" s="37">
        <v>4893</v>
      </c>
      <c r="AA148" s="37">
        <v>4738</v>
      </c>
      <c r="AB148" s="37">
        <v>4552</v>
      </c>
      <c r="AC148" s="37">
        <v>4432</v>
      </c>
      <c r="AD148" s="37">
        <v>4336</v>
      </c>
      <c r="AE148" s="37">
        <v>4216</v>
      </c>
      <c r="AF148" s="37">
        <v>3893</v>
      </c>
      <c r="AG148" s="37">
        <v>3795</v>
      </c>
      <c r="AH148" s="37">
        <v>3734</v>
      </c>
      <c r="AI148" s="37">
        <v>3697</v>
      </c>
      <c r="AJ148" s="37">
        <v>3720</v>
      </c>
      <c r="AK148" s="37">
        <v>3675</v>
      </c>
      <c r="AL148" s="37">
        <v>3608</v>
      </c>
      <c r="AM148" s="37">
        <v>3556</v>
      </c>
      <c r="AN148" s="37">
        <v>3497</v>
      </c>
      <c r="AO148" s="37">
        <v>3430</v>
      </c>
      <c r="AP148" s="38">
        <v>3400</v>
      </c>
      <c r="AQ148" s="38">
        <v>3327</v>
      </c>
      <c r="AR148" s="38">
        <v>3298</v>
      </c>
      <c r="AS148" s="38">
        <v>3281</v>
      </c>
      <c r="AT148" s="38">
        <v>3235</v>
      </c>
      <c r="AU148" s="38">
        <v>3202</v>
      </c>
      <c r="AV148" s="38">
        <v>3193</v>
      </c>
      <c r="AW148" s="38">
        <v>3140</v>
      </c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38"/>
      <c r="BJ148" s="38"/>
      <c r="BK148" s="38"/>
      <c r="BL148" s="38"/>
      <c r="BM148" s="38"/>
      <c r="BN148" s="38"/>
      <c r="BO148" s="38"/>
      <c r="BP148" s="38"/>
      <c r="BQ148" s="41" t="s">
        <v>49</v>
      </c>
      <c r="BR148" s="13"/>
      <c r="BS148" s="37">
        <v>37.229999999999997</v>
      </c>
      <c r="BT148" s="37">
        <v>37.229999999999997</v>
      </c>
      <c r="BU148" s="37">
        <v>997</v>
      </c>
      <c r="BV148" s="14"/>
      <c r="BW148" s="37">
        <v>10619</v>
      </c>
      <c r="BX148" s="58">
        <v>5115</v>
      </c>
      <c r="BY148" s="58">
        <f t="shared" si="38"/>
        <v>5504</v>
      </c>
      <c r="BZ148" s="15"/>
      <c r="CA148" s="19">
        <f t="shared" si="39"/>
        <v>3625</v>
      </c>
      <c r="CB148" s="38">
        <v>1740</v>
      </c>
      <c r="CC148" s="37">
        <v>1885</v>
      </c>
      <c r="CD148" s="16"/>
      <c r="CE148" s="65">
        <f t="shared" si="40"/>
        <v>3445</v>
      </c>
      <c r="CF148" s="66">
        <v>1628</v>
      </c>
      <c r="CG148" s="66">
        <v>1817</v>
      </c>
      <c r="CH148" s="66">
        <v>992</v>
      </c>
      <c r="CI148" s="15"/>
      <c r="CJ148" s="19">
        <f t="shared" si="41"/>
        <v>3443</v>
      </c>
      <c r="CK148" s="38">
        <v>1628</v>
      </c>
      <c r="CL148" s="38">
        <v>1815</v>
      </c>
      <c r="CM148" s="38">
        <v>3445</v>
      </c>
      <c r="CN148" s="17"/>
      <c r="CO148" s="40" t="s">
        <v>49</v>
      </c>
      <c r="CP148" s="65">
        <f t="shared" si="42"/>
        <v>3218</v>
      </c>
      <c r="CQ148" s="66">
        <v>1513</v>
      </c>
      <c r="CR148" s="66">
        <v>1705</v>
      </c>
      <c r="CS148" s="66">
        <v>975</v>
      </c>
      <c r="CT148" s="15"/>
      <c r="CU148" s="19">
        <f t="shared" si="43"/>
        <v>3246</v>
      </c>
      <c r="CV148" s="38">
        <v>1519</v>
      </c>
      <c r="CW148" s="38">
        <v>1727</v>
      </c>
    </row>
    <row r="149" spans="2:101" ht="13.5" customHeight="1" x14ac:dyDescent="0.15">
      <c r="B149" s="167" t="s">
        <v>216</v>
      </c>
      <c r="C149" s="167"/>
      <c r="D149" s="40" t="s">
        <v>50</v>
      </c>
      <c r="E149" s="37">
        <v>12283</v>
      </c>
      <c r="F149" s="37">
        <v>12068</v>
      </c>
      <c r="G149" s="37">
        <v>11849</v>
      </c>
      <c r="H149" s="37">
        <v>11567</v>
      </c>
      <c r="I149" s="37">
        <v>11301</v>
      </c>
      <c r="J149" s="37">
        <v>11760</v>
      </c>
      <c r="K149" s="37">
        <v>11517</v>
      </c>
      <c r="L149" s="37">
        <v>11348</v>
      </c>
      <c r="M149" s="37">
        <v>11276</v>
      </c>
      <c r="N149" s="34">
        <v>11033</v>
      </c>
      <c r="O149" s="37">
        <v>10680</v>
      </c>
      <c r="P149" s="37">
        <v>10484</v>
      </c>
      <c r="Q149" s="37">
        <v>10308</v>
      </c>
      <c r="R149" s="37">
        <v>10131</v>
      </c>
      <c r="S149" s="37">
        <v>9917</v>
      </c>
      <c r="T149" s="37">
        <v>9651</v>
      </c>
      <c r="U149" s="37">
        <v>9619</v>
      </c>
      <c r="V149" s="37">
        <v>9537</v>
      </c>
      <c r="W149" s="37">
        <v>9553</v>
      </c>
      <c r="X149" s="37">
        <v>9464</v>
      </c>
      <c r="Y149" s="37">
        <v>9417</v>
      </c>
      <c r="Z149" s="37">
        <v>9427</v>
      </c>
      <c r="AA149" s="37">
        <v>9365</v>
      </c>
      <c r="AB149" s="37">
        <v>9290</v>
      </c>
      <c r="AC149" s="37">
        <v>9259</v>
      </c>
      <c r="AD149" s="37">
        <v>9241</v>
      </c>
      <c r="AE149" s="37">
        <v>9200</v>
      </c>
      <c r="AF149" s="37">
        <v>9176</v>
      </c>
      <c r="AG149" s="37">
        <v>9120</v>
      </c>
      <c r="AH149" s="37">
        <v>9074</v>
      </c>
      <c r="AI149" s="37">
        <v>9035</v>
      </c>
      <c r="AJ149" s="37">
        <v>8997</v>
      </c>
      <c r="AK149" s="37">
        <v>8933</v>
      </c>
      <c r="AL149" s="37">
        <v>8894</v>
      </c>
      <c r="AM149" s="37">
        <v>8891</v>
      </c>
      <c r="AN149" s="37">
        <v>8841</v>
      </c>
      <c r="AO149" s="37">
        <v>8748</v>
      </c>
      <c r="AP149" s="38">
        <v>8681</v>
      </c>
      <c r="AQ149" s="38">
        <v>8673</v>
      </c>
      <c r="AR149" s="38">
        <v>8582</v>
      </c>
      <c r="AS149" s="38">
        <v>8536</v>
      </c>
      <c r="AT149" s="38">
        <v>8492</v>
      </c>
      <c r="AU149" s="38">
        <v>8419</v>
      </c>
      <c r="AV149" s="38">
        <v>8290</v>
      </c>
      <c r="AW149" s="38">
        <v>8183</v>
      </c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BH149" s="38"/>
      <c r="BI149" s="38"/>
      <c r="BJ149" s="38"/>
      <c r="BK149" s="38"/>
      <c r="BL149" s="38"/>
      <c r="BM149" s="38"/>
      <c r="BN149" s="38"/>
      <c r="BO149" s="38"/>
      <c r="BP149" s="38"/>
      <c r="BQ149" s="41" t="s">
        <v>50</v>
      </c>
      <c r="BR149" s="13"/>
      <c r="BS149" s="37">
        <v>78.45</v>
      </c>
      <c r="BT149" s="37">
        <v>78.45</v>
      </c>
      <c r="BU149" s="37">
        <v>2135</v>
      </c>
      <c r="BV149" s="14"/>
      <c r="BW149" s="37">
        <v>11019</v>
      </c>
      <c r="BX149" s="58">
        <v>5279</v>
      </c>
      <c r="BY149" s="58">
        <f t="shared" si="38"/>
        <v>5740</v>
      </c>
      <c r="BZ149" s="15"/>
      <c r="CA149" s="19">
        <f t="shared" si="39"/>
        <v>8915</v>
      </c>
      <c r="CB149" s="38">
        <v>4302</v>
      </c>
      <c r="CC149" s="37">
        <v>4613</v>
      </c>
      <c r="CD149" s="16"/>
      <c r="CE149" s="65">
        <f t="shared" si="40"/>
        <v>8750</v>
      </c>
      <c r="CF149" s="66">
        <v>4227</v>
      </c>
      <c r="CG149" s="66">
        <v>4523</v>
      </c>
      <c r="CH149" s="66">
        <v>2140</v>
      </c>
      <c r="CI149" s="15"/>
      <c r="CJ149" s="19">
        <f t="shared" si="41"/>
        <v>8733</v>
      </c>
      <c r="CK149" s="38">
        <v>4224</v>
      </c>
      <c r="CL149" s="38">
        <v>4509</v>
      </c>
      <c r="CM149" s="38">
        <v>8750</v>
      </c>
      <c r="CN149" s="17"/>
      <c r="CO149" s="40" t="s">
        <v>50</v>
      </c>
      <c r="CP149" s="65">
        <f t="shared" si="42"/>
        <v>8334</v>
      </c>
      <c r="CQ149" s="66">
        <v>4030</v>
      </c>
      <c r="CR149" s="66">
        <v>4304</v>
      </c>
      <c r="CS149" s="66">
        <v>2201</v>
      </c>
      <c r="CT149" s="15"/>
      <c r="CU149" s="19">
        <f t="shared" si="43"/>
        <v>8503</v>
      </c>
      <c r="CV149" s="38">
        <v>4137</v>
      </c>
      <c r="CW149" s="38">
        <v>4366</v>
      </c>
    </row>
    <row r="150" spans="2:101" ht="13.5" customHeight="1" x14ac:dyDescent="0.15">
      <c r="B150" s="167" t="s">
        <v>217</v>
      </c>
      <c r="C150" s="167"/>
      <c r="D150" s="40" t="s">
        <v>51</v>
      </c>
      <c r="E150" s="37">
        <v>9728</v>
      </c>
      <c r="F150" s="37">
        <v>9518</v>
      </c>
      <c r="G150" s="37">
        <v>9280</v>
      </c>
      <c r="H150" s="37">
        <v>8964</v>
      </c>
      <c r="I150" s="37">
        <v>8796</v>
      </c>
      <c r="J150" s="37">
        <v>9063</v>
      </c>
      <c r="K150" s="37">
        <v>8829</v>
      </c>
      <c r="L150" s="37">
        <v>8768</v>
      </c>
      <c r="M150" s="37">
        <v>8644</v>
      </c>
      <c r="N150" s="34">
        <v>8538</v>
      </c>
      <c r="O150" s="37">
        <v>8445</v>
      </c>
      <c r="P150" s="37">
        <v>8353</v>
      </c>
      <c r="Q150" s="37">
        <v>8234</v>
      </c>
      <c r="R150" s="37">
        <v>8166</v>
      </c>
      <c r="S150" s="37">
        <v>8083</v>
      </c>
      <c r="T150" s="37">
        <v>8030</v>
      </c>
      <c r="U150" s="37">
        <v>8069</v>
      </c>
      <c r="V150" s="37">
        <v>8071</v>
      </c>
      <c r="W150" s="37">
        <v>7996</v>
      </c>
      <c r="X150" s="37">
        <v>8028</v>
      </c>
      <c r="Y150" s="37">
        <v>8036</v>
      </c>
      <c r="Z150" s="37">
        <v>8040</v>
      </c>
      <c r="AA150" s="37">
        <v>8082</v>
      </c>
      <c r="AB150" s="37">
        <v>8092</v>
      </c>
      <c r="AC150" s="37">
        <v>8107</v>
      </c>
      <c r="AD150" s="37">
        <v>8112</v>
      </c>
      <c r="AE150" s="37">
        <v>8121</v>
      </c>
      <c r="AF150" s="37">
        <v>8106</v>
      </c>
      <c r="AG150" s="37">
        <v>8091</v>
      </c>
      <c r="AH150" s="37">
        <v>8098</v>
      </c>
      <c r="AI150" s="37">
        <v>8037</v>
      </c>
      <c r="AJ150" s="37">
        <v>8002</v>
      </c>
      <c r="AK150" s="37">
        <v>7932</v>
      </c>
      <c r="AL150" s="37">
        <v>7886</v>
      </c>
      <c r="AM150" s="37">
        <v>7870</v>
      </c>
      <c r="AN150" s="37">
        <v>7797</v>
      </c>
      <c r="AO150" s="37">
        <v>7719</v>
      </c>
      <c r="AP150" s="38">
        <v>7660</v>
      </c>
      <c r="AQ150" s="38">
        <v>7638</v>
      </c>
      <c r="AR150" s="38">
        <v>7640</v>
      </c>
      <c r="AS150" s="38">
        <v>7657</v>
      </c>
      <c r="AT150" s="38">
        <v>7619</v>
      </c>
      <c r="AU150" s="38">
        <v>7562</v>
      </c>
      <c r="AV150" s="38">
        <v>7528</v>
      </c>
      <c r="AW150" s="38">
        <v>7502</v>
      </c>
      <c r="AX150" s="38"/>
      <c r="AY150" s="38"/>
      <c r="AZ150" s="38"/>
      <c r="BA150" s="38"/>
      <c r="BB150" s="38"/>
      <c r="BC150" s="38"/>
      <c r="BD150" s="38"/>
      <c r="BE150" s="38"/>
      <c r="BF150" s="38"/>
      <c r="BG150" s="38"/>
      <c r="BH150" s="38"/>
      <c r="BI150" s="38"/>
      <c r="BJ150" s="38"/>
      <c r="BK150" s="38"/>
      <c r="BL150" s="38"/>
      <c r="BM150" s="38"/>
      <c r="BN150" s="38"/>
      <c r="BO150" s="38"/>
      <c r="BP150" s="38"/>
      <c r="BQ150" s="41" t="s">
        <v>51</v>
      </c>
      <c r="BR150" s="13"/>
      <c r="BS150" s="37">
        <v>30.91</v>
      </c>
      <c r="BT150" s="37">
        <v>30.91</v>
      </c>
      <c r="BU150" s="37">
        <v>1892</v>
      </c>
      <c r="BV150" s="14"/>
      <c r="BW150" s="37">
        <v>8742</v>
      </c>
      <c r="BX150" s="58">
        <v>4242</v>
      </c>
      <c r="BY150" s="58">
        <f t="shared" si="38"/>
        <v>4500</v>
      </c>
      <c r="BZ150" s="15"/>
      <c r="CA150" s="19">
        <f t="shared" si="39"/>
        <v>7902</v>
      </c>
      <c r="CB150" s="38">
        <v>3807</v>
      </c>
      <c r="CC150" s="37">
        <v>4095</v>
      </c>
      <c r="CD150" s="16"/>
      <c r="CE150" s="65">
        <f t="shared" si="40"/>
        <v>7639</v>
      </c>
      <c r="CF150" s="66">
        <v>3718</v>
      </c>
      <c r="CG150" s="66">
        <v>3921</v>
      </c>
      <c r="CH150" s="66">
        <v>1834</v>
      </c>
      <c r="CI150" s="15"/>
      <c r="CJ150" s="19">
        <f t="shared" si="41"/>
        <v>7632</v>
      </c>
      <c r="CK150" s="38">
        <v>3716</v>
      </c>
      <c r="CL150" s="38">
        <v>3916</v>
      </c>
      <c r="CM150" s="38">
        <v>7639</v>
      </c>
      <c r="CN150" s="17"/>
      <c r="CO150" s="40" t="s">
        <v>51</v>
      </c>
      <c r="CP150" s="65">
        <f t="shared" si="42"/>
        <v>7546</v>
      </c>
      <c r="CQ150" s="66">
        <v>3662</v>
      </c>
      <c r="CR150" s="66">
        <v>3884</v>
      </c>
      <c r="CS150" s="66">
        <v>1967</v>
      </c>
      <c r="CT150" s="15"/>
      <c r="CU150" s="19">
        <f t="shared" si="43"/>
        <v>7518</v>
      </c>
      <c r="CV150" s="38">
        <v>3654</v>
      </c>
      <c r="CW150" s="38">
        <v>3864</v>
      </c>
    </row>
    <row r="151" spans="2:101" ht="13.5" customHeight="1" x14ac:dyDescent="0.15">
      <c r="B151" s="167" t="s">
        <v>219</v>
      </c>
      <c r="C151" s="167"/>
      <c r="D151" s="40" t="s">
        <v>52</v>
      </c>
      <c r="E151" s="37">
        <v>3768</v>
      </c>
      <c r="F151" s="37">
        <v>3663</v>
      </c>
      <c r="G151" s="37">
        <v>3639</v>
      </c>
      <c r="H151" s="37">
        <v>3440</v>
      </c>
      <c r="I151" s="37">
        <v>3333</v>
      </c>
      <c r="J151" s="37">
        <v>3483</v>
      </c>
      <c r="K151" s="37">
        <v>3336</v>
      </c>
      <c r="L151" s="37">
        <v>3233</v>
      </c>
      <c r="M151" s="37">
        <v>3196</v>
      </c>
      <c r="N151" s="34">
        <v>3101</v>
      </c>
      <c r="O151" s="37">
        <v>3073</v>
      </c>
      <c r="P151" s="37">
        <v>2737</v>
      </c>
      <c r="Q151" s="37">
        <v>2616</v>
      </c>
      <c r="R151" s="37">
        <v>2543</v>
      </c>
      <c r="S151" s="37">
        <v>2459</v>
      </c>
      <c r="T151" s="37">
        <v>2408</v>
      </c>
      <c r="U151" s="37">
        <v>2370</v>
      </c>
      <c r="V151" s="37">
        <v>2358</v>
      </c>
      <c r="W151" s="37">
        <v>2298</v>
      </c>
      <c r="X151" s="37">
        <v>2265</v>
      </c>
      <c r="Y151" s="37">
        <v>2198</v>
      </c>
      <c r="Z151" s="37">
        <v>2160</v>
      </c>
      <c r="AA151" s="37">
        <v>2115</v>
      </c>
      <c r="AB151" s="37">
        <v>2090</v>
      </c>
      <c r="AC151" s="37">
        <v>2066</v>
      </c>
      <c r="AD151" s="37">
        <v>2013</v>
      </c>
      <c r="AE151" s="37">
        <v>1974</v>
      </c>
      <c r="AF151" s="37">
        <v>1955</v>
      </c>
      <c r="AG151" s="37">
        <v>1954</v>
      </c>
      <c r="AH151" s="37">
        <v>1908</v>
      </c>
      <c r="AI151" s="37">
        <v>1905</v>
      </c>
      <c r="AJ151" s="37">
        <v>1897</v>
      </c>
      <c r="AK151" s="37">
        <v>1860</v>
      </c>
      <c r="AL151" s="37">
        <v>1814</v>
      </c>
      <c r="AM151" s="37">
        <v>1790</v>
      </c>
      <c r="AN151" s="37">
        <v>1777</v>
      </c>
      <c r="AO151" s="37">
        <v>1732</v>
      </c>
      <c r="AP151" s="38">
        <v>1724</v>
      </c>
      <c r="AQ151" s="38">
        <v>1687</v>
      </c>
      <c r="AR151" s="38">
        <v>1675</v>
      </c>
      <c r="AS151" s="38">
        <v>1662</v>
      </c>
      <c r="AT151" s="38">
        <v>1640</v>
      </c>
      <c r="AU151" s="38">
        <v>1638</v>
      </c>
      <c r="AV151" s="38">
        <v>1608</v>
      </c>
      <c r="AW151" s="38">
        <v>1584</v>
      </c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BH151" s="38"/>
      <c r="BI151" s="38"/>
      <c r="BJ151" s="38"/>
      <c r="BK151" s="38"/>
      <c r="BL151" s="38"/>
      <c r="BM151" s="38"/>
      <c r="BN151" s="38"/>
      <c r="BO151" s="38"/>
      <c r="BP151" s="38"/>
      <c r="BQ151" s="41" t="s">
        <v>52</v>
      </c>
      <c r="BR151" s="13"/>
      <c r="BS151" s="37">
        <v>158.9</v>
      </c>
      <c r="BT151" s="37">
        <v>158.9</v>
      </c>
      <c r="BU151" s="37">
        <v>499</v>
      </c>
      <c r="BV151" s="14"/>
      <c r="BW151" s="37">
        <v>3253</v>
      </c>
      <c r="BX151" s="58">
        <v>1598</v>
      </c>
      <c r="BY151" s="58">
        <f t="shared" si="38"/>
        <v>1655</v>
      </c>
      <c r="BZ151" s="15"/>
      <c r="CA151" s="19">
        <f t="shared" si="39"/>
        <v>1844</v>
      </c>
      <c r="CB151" s="38">
        <v>888</v>
      </c>
      <c r="CC151" s="37">
        <v>956</v>
      </c>
      <c r="CD151" s="16"/>
      <c r="CE151" s="65">
        <f t="shared" si="40"/>
        <v>1732</v>
      </c>
      <c r="CF151" s="66">
        <v>836</v>
      </c>
      <c r="CG151" s="66">
        <v>896</v>
      </c>
      <c r="CH151" s="66">
        <v>496</v>
      </c>
      <c r="CI151" s="15"/>
      <c r="CJ151" s="19">
        <f t="shared" si="41"/>
        <v>1730</v>
      </c>
      <c r="CK151" s="38">
        <v>835</v>
      </c>
      <c r="CL151" s="38">
        <v>895</v>
      </c>
      <c r="CM151" s="38">
        <v>1732</v>
      </c>
      <c r="CN151" s="17"/>
      <c r="CO151" s="40" t="s">
        <v>52</v>
      </c>
      <c r="CP151" s="65">
        <f t="shared" si="42"/>
        <v>1604</v>
      </c>
      <c r="CQ151" s="66">
        <v>774</v>
      </c>
      <c r="CR151" s="66">
        <v>830</v>
      </c>
      <c r="CS151" s="66">
        <v>497</v>
      </c>
      <c r="CT151" s="15"/>
      <c r="CU151" s="19">
        <f t="shared" si="43"/>
        <v>1632</v>
      </c>
      <c r="CV151" s="38">
        <v>783</v>
      </c>
      <c r="CW151" s="38">
        <v>849</v>
      </c>
    </row>
    <row r="152" spans="2:101" ht="13.5" customHeight="1" x14ac:dyDescent="0.15">
      <c r="B152" s="167" t="s">
        <v>220</v>
      </c>
      <c r="C152" s="167"/>
      <c r="D152" s="40" t="s">
        <v>53</v>
      </c>
      <c r="E152" s="37">
        <v>24643</v>
      </c>
      <c r="F152" s="37">
        <v>23926</v>
      </c>
      <c r="G152" s="37">
        <v>23693</v>
      </c>
      <c r="H152" s="37">
        <v>23308</v>
      </c>
      <c r="I152" s="37">
        <v>23085</v>
      </c>
      <c r="J152" s="37">
        <v>23641</v>
      </c>
      <c r="K152" s="37">
        <v>23393</v>
      </c>
      <c r="L152" s="37">
        <v>23398</v>
      </c>
      <c r="M152" s="37">
        <v>23144</v>
      </c>
      <c r="N152" s="34">
        <v>22941</v>
      </c>
      <c r="O152" s="37">
        <v>22696</v>
      </c>
      <c r="P152" s="37">
        <v>22443</v>
      </c>
      <c r="Q152" s="37">
        <v>22213</v>
      </c>
      <c r="R152" s="37">
        <v>22094</v>
      </c>
      <c r="S152" s="37">
        <v>22076</v>
      </c>
      <c r="T152" s="37">
        <v>22224</v>
      </c>
      <c r="U152" s="37">
        <v>22237</v>
      </c>
      <c r="V152" s="37">
        <v>22326</v>
      </c>
      <c r="W152" s="37">
        <v>22421</v>
      </c>
      <c r="X152" s="37">
        <v>22478</v>
      </c>
      <c r="Y152" s="37">
        <v>22616</v>
      </c>
      <c r="Z152" s="37">
        <v>22619</v>
      </c>
      <c r="AA152" s="37">
        <v>22525</v>
      </c>
      <c r="AB152" s="37">
        <v>22607</v>
      </c>
      <c r="AC152" s="37">
        <v>22692</v>
      </c>
      <c r="AD152" s="37">
        <v>22757</v>
      </c>
      <c r="AE152" s="37">
        <v>22870</v>
      </c>
      <c r="AF152" s="37">
        <v>22936</v>
      </c>
      <c r="AG152" s="37">
        <v>22963</v>
      </c>
      <c r="AH152" s="37">
        <v>23023</v>
      </c>
      <c r="AI152" s="37">
        <v>23072</v>
      </c>
      <c r="AJ152" s="37">
        <v>23071</v>
      </c>
      <c r="AK152" s="37">
        <v>23098</v>
      </c>
      <c r="AL152" s="37">
        <v>23171</v>
      </c>
      <c r="AM152" s="37">
        <v>23247</v>
      </c>
      <c r="AN152" s="37">
        <v>23271</v>
      </c>
      <c r="AO152" s="37">
        <v>23332</v>
      </c>
      <c r="AP152" s="37">
        <v>23244</v>
      </c>
      <c r="AQ152" s="38">
        <v>23197</v>
      </c>
      <c r="AR152" s="38">
        <v>23062</v>
      </c>
      <c r="AS152" s="38">
        <v>23076</v>
      </c>
      <c r="AT152" s="38">
        <v>22948</v>
      </c>
      <c r="AU152" s="38">
        <v>22838</v>
      </c>
      <c r="AV152" s="38">
        <v>22677</v>
      </c>
      <c r="AW152" s="38">
        <v>22593</v>
      </c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  <c r="BK152" s="38"/>
      <c r="BL152" s="38"/>
      <c r="BM152" s="38"/>
      <c r="BN152" s="38"/>
      <c r="BO152" s="38"/>
      <c r="BP152" s="38"/>
      <c r="BQ152" s="41" t="s">
        <v>53</v>
      </c>
      <c r="BR152" s="13"/>
      <c r="BS152" s="37">
        <v>70.27</v>
      </c>
      <c r="BT152" s="37">
        <v>70.27</v>
      </c>
      <c r="BU152" s="37">
        <v>6614</v>
      </c>
      <c r="BV152" s="14"/>
      <c r="BW152" s="37">
        <v>23134</v>
      </c>
      <c r="BX152" s="58">
        <v>11149</v>
      </c>
      <c r="BY152" s="58">
        <f t="shared" si="38"/>
        <v>11985</v>
      </c>
      <c r="BZ152" s="15"/>
      <c r="CA152" s="19">
        <f t="shared" si="39"/>
        <v>22756</v>
      </c>
      <c r="CB152" s="37">
        <v>11018</v>
      </c>
      <c r="CC152" s="37">
        <v>11738</v>
      </c>
      <c r="CD152" s="16"/>
      <c r="CE152" s="65">
        <f t="shared" si="40"/>
        <v>23183</v>
      </c>
      <c r="CF152" s="66">
        <v>11231</v>
      </c>
      <c r="CG152" s="66">
        <v>11952</v>
      </c>
      <c r="CH152" s="66">
        <v>6708</v>
      </c>
      <c r="CI152" s="15"/>
      <c r="CJ152" s="19">
        <f t="shared" si="41"/>
        <v>23113</v>
      </c>
      <c r="CK152" s="37">
        <v>11205</v>
      </c>
      <c r="CL152" s="37">
        <v>11908</v>
      </c>
      <c r="CM152" s="37">
        <v>23183</v>
      </c>
      <c r="CN152" s="17"/>
      <c r="CO152" s="40" t="s">
        <v>53</v>
      </c>
      <c r="CP152" s="65">
        <f t="shared" si="42"/>
        <v>23039</v>
      </c>
      <c r="CQ152" s="66">
        <v>11111</v>
      </c>
      <c r="CR152" s="66">
        <v>11928</v>
      </c>
      <c r="CS152" s="66">
        <v>7092</v>
      </c>
      <c r="CT152" s="15"/>
      <c r="CU152" s="19">
        <f t="shared" si="43"/>
        <v>22987</v>
      </c>
      <c r="CV152" s="38">
        <v>11075</v>
      </c>
      <c r="CW152" s="38">
        <v>11912</v>
      </c>
    </row>
    <row r="153" spans="2:101" ht="13.5" customHeight="1" x14ac:dyDescent="0.15">
      <c r="B153" s="167" t="s">
        <v>221</v>
      </c>
      <c r="C153" s="167"/>
      <c r="D153" s="40" t="s">
        <v>54</v>
      </c>
      <c r="E153" s="37">
        <v>9253</v>
      </c>
      <c r="F153" s="37">
        <v>9121</v>
      </c>
      <c r="G153" s="37">
        <v>8881</v>
      </c>
      <c r="H153" s="37">
        <v>8769</v>
      </c>
      <c r="I153" s="37">
        <v>8438</v>
      </c>
      <c r="J153" s="37">
        <v>8730</v>
      </c>
      <c r="K153" s="37">
        <v>8521</v>
      </c>
      <c r="L153" s="37">
        <v>8246</v>
      </c>
      <c r="M153" s="37">
        <v>8148</v>
      </c>
      <c r="N153" s="34">
        <v>7915</v>
      </c>
      <c r="O153" s="37">
        <v>7769</v>
      </c>
      <c r="P153" s="37">
        <v>7658</v>
      </c>
      <c r="Q153" s="37">
        <v>7552</v>
      </c>
      <c r="R153" s="37">
        <v>7469</v>
      </c>
      <c r="S153" s="37">
        <v>7338</v>
      </c>
      <c r="T153" s="37">
        <v>7316</v>
      </c>
      <c r="U153" s="37">
        <v>7289</v>
      </c>
      <c r="V153" s="37">
        <v>7312</v>
      </c>
      <c r="W153" s="37">
        <v>7238</v>
      </c>
      <c r="X153" s="37">
        <v>7163</v>
      </c>
      <c r="Y153" s="37">
        <v>7139</v>
      </c>
      <c r="Z153" s="37">
        <v>7141</v>
      </c>
      <c r="AA153" s="37">
        <v>7147</v>
      </c>
      <c r="AB153" s="37">
        <v>7141</v>
      </c>
      <c r="AC153" s="37">
        <v>7151</v>
      </c>
      <c r="AD153" s="37">
        <v>7162</v>
      </c>
      <c r="AE153" s="37">
        <v>7144</v>
      </c>
      <c r="AF153" s="37">
        <v>7103</v>
      </c>
      <c r="AG153" s="37">
        <v>7029</v>
      </c>
      <c r="AH153" s="37">
        <v>6982</v>
      </c>
      <c r="AI153" s="37">
        <v>6901</v>
      </c>
      <c r="AJ153" s="37">
        <v>6863</v>
      </c>
      <c r="AK153" s="37">
        <v>6798</v>
      </c>
      <c r="AL153" s="37">
        <v>6704</v>
      </c>
      <c r="AM153" s="37">
        <v>6668</v>
      </c>
      <c r="AN153" s="37">
        <v>6628</v>
      </c>
      <c r="AO153" s="37">
        <v>6531</v>
      </c>
      <c r="AP153" s="37">
        <v>6437</v>
      </c>
      <c r="AQ153" s="38">
        <v>6328</v>
      </c>
      <c r="AR153" s="38">
        <v>6250</v>
      </c>
      <c r="AS153" s="38">
        <v>6189</v>
      </c>
      <c r="AT153" s="38">
        <v>6114</v>
      </c>
      <c r="AU153" s="38">
        <v>6074</v>
      </c>
      <c r="AV153" s="38">
        <v>6024</v>
      </c>
      <c r="AW153" s="38">
        <v>5934</v>
      </c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BH153" s="38"/>
      <c r="BI153" s="38"/>
      <c r="BJ153" s="38"/>
      <c r="BK153" s="38"/>
      <c r="BL153" s="38"/>
      <c r="BM153" s="38"/>
      <c r="BN153" s="38"/>
      <c r="BO153" s="38"/>
      <c r="BP153" s="38"/>
      <c r="BQ153" s="41" t="s">
        <v>54</v>
      </c>
      <c r="BR153" s="13"/>
      <c r="BS153" s="37">
        <v>45.67</v>
      </c>
      <c r="BT153" s="37">
        <v>45.67</v>
      </c>
      <c r="BU153" s="37">
        <v>1870</v>
      </c>
      <c r="BV153" s="14"/>
      <c r="BW153" s="37">
        <v>8340</v>
      </c>
      <c r="BX153" s="58">
        <v>3895</v>
      </c>
      <c r="BY153" s="58">
        <f t="shared" si="38"/>
        <v>4445</v>
      </c>
      <c r="BZ153" s="15"/>
      <c r="CA153" s="19">
        <f t="shared" si="39"/>
        <v>6782</v>
      </c>
      <c r="CB153" s="37">
        <v>3143</v>
      </c>
      <c r="CC153" s="37">
        <v>3639</v>
      </c>
      <c r="CD153" s="16"/>
      <c r="CE153" s="65">
        <f t="shared" si="40"/>
        <v>6507</v>
      </c>
      <c r="CF153" s="66">
        <v>3028</v>
      </c>
      <c r="CG153" s="66">
        <v>3479</v>
      </c>
      <c r="CH153" s="66">
        <v>1679</v>
      </c>
      <c r="CI153" s="15"/>
      <c r="CJ153" s="19">
        <f t="shared" si="41"/>
        <v>6496</v>
      </c>
      <c r="CK153" s="37">
        <v>3025</v>
      </c>
      <c r="CL153" s="37">
        <v>3471</v>
      </c>
      <c r="CM153" s="37">
        <v>6507</v>
      </c>
      <c r="CN153" s="17"/>
      <c r="CO153" s="40" t="s">
        <v>54</v>
      </c>
      <c r="CP153" s="65">
        <f t="shared" si="42"/>
        <v>6024</v>
      </c>
      <c r="CQ153" s="66">
        <v>2811</v>
      </c>
      <c r="CR153" s="66">
        <v>3213</v>
      </c>
      <c r="CS153" s="66">
        <v>1617</v>
      </c>
      <c r="CT153" s="15"/>
      <c r="CU153" s="19">
        <f t="shared" si="43"/>
        <v>6132</v>
      </c>
      <c r="CV153" s="38">
        <v>2868</v>
      </c>
      <c r="CW153" s="38">
        <v>3264</v>
      </c>
    </row>
    <row r="154" spans="2:101" ht="13.5" customHeight="1" x14ac:dyDescent="0.15">
      <c r="B154" s="167" t="s">
        <v>222</v>
      </c>
      <c r="C154" s="167"/>
      <c r="D154" s="40" t="s">
        <v>55</v>
      </c>
      <c r="E154" s="37">
        <v>14330</v>
      </c>
      <c r="F154" s="37">
        <v>14161</v>
      </c>
      <c r="G154" s="37">
        <v>13890</v>
      </c>
      <c r="H154" s="37">
        <v>13664</v>
      </c>
      <c r="I154" s="37">
        <v>13312</v>
      </c>
      <c r="J154" s="37">
        <v>14175</v>
      </c>
      <c r="K154" s="37">
        <v>13795</v>
      </c>
      <c r="L154" s="37">
        <v>13501</v>
      </c>
      <c r="M154" s="37">
        <v>13168</v>
      </c>
      <c r="N154" s="34">
        <v>12750</v>
      </c>
      <c r="O154" s="37">
        <v>11762</v>
      </c>
      <c r="P154" s="37">
        <v>11559</v>
      </c>
      <c r="Q154" s="37">
        <v>11411</v>
      </c>
      <c r="R154" s="37">
        <v>11202</v>
      </c>
      <c r="S154" s="37">
        <v>11022</v>
      </c>
      <c r="T154" s="37">
        <v>10908</v>
      </c>
      <c r="U154" s="37">
        <v>10841</v>
      </c>
      <c r="V154" s="37">
        <v>10661</v>
      </c>
      <c r="W154" s="37">
        <v>10531</v>
      </c>
      <c r="X154" s="37">
        <v>10504</v>
      </c>
      <c r="Y154" s="37">
        <v>10492</v>
      </c>
      <c r="Z154" s="37">
        <v>10443</v>
      </c>
      <c r="AA154" s="37">
        <v>10392</v>
      </c>
      <c r="AB154" s="37">
        <v>10342</v>
      </c>
      <c r="AC154" s="37">
        <v>10195</v>
      </c>
      <c r="AD154" s="37">
        <v>10138</v>
      </c>
      <c r="AE154" s="37">
        <v>10134</v>
      </c>
      <c r="AF154" s="37">
        <v>10106</v>
      </c>
      <c r="AG154" s="37">
        <v>10023</v>
      </c>
      <c r="AH154" s="37">
        <v>9912</v>
      </c>
      <c r="AI154" s="37">
        <v>9827</v>
      </c>
      <c r="AJ154" s="37">
        <v>9809</v>
      </c>
      <c r="AK154" s="37">
        <v>9733</v>
      </c>
      <c r="AL154" s="37">
        <v>9659</v>
      </c>
      <c r="AM154" s="37">
        <v>9616</v>
      </c>
      <c r="AN154" s="37">
        <v>9535</v>
      </c>
      <c r="AO154" s="37">
        <v>9406</v>
      </c>
      <c r="AP154" s="37">
        <v>9268</v>
      </c>
      <c r="AQ154" s="38">
        <v>9117</v>
      </c>
      <c r="AR154" s="38">
        <v>8970</v>
      </c>
      <c r="AS154" s="38">
        <v>8903</v>
      </c>
      <c r="AT154" s="38">
        <v>8768</v>
      </c>
      <c r="AU154" s="38">
        <v>8630</v>
      </c>
      <c r="AV154" s="38">
        <v>8521</v>
      </c>
      <c r="AW154" s="38">
        <v>8362</v>
      </c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41" t="s">
        <v>55</v>
      </c>
      <c r="BR154" s="13"/>
      <c r="BS154" s="37">
        <v>141.22999999999999</v>
      </c>
      <c r="BT154" s="37">
        <v>141.22999999999999</v>
      </c>
      <c r="BU154" s="37">
        <v>2659</v>
      </c>
      <c r="BV154" s="14"/>
      <c r="BW154" s="37">
        <v>12710</v>
      </c>
      <c r="BX154" s="58">
        <v>6071</v>
      </c>
      <c r="BY154" s="58">
        <f t="shared" si="38"/>
        <v>6639</v>
      </c>
      <c r="BZ154" s="15"/>
      <c r="CA154" s="19">
        <f t="shared" si="39"/>
        <v>9601</v>
      </c>
      <c r="CB154" s="37">
        <v>4595</v>
      </c>
      <c r="CC154" s="37">
        <v>5006</v>
      </c>
      <c r="CD154" s="16"/>
      <c r="CE154" s="65">
        <f t="shared" si="40"/>
        <v>9311</v>
      </c>
      <c r="CF154" s="66">
        <v>4504</v>
      </c>
      <c r="CG154" s="66">
        <v>4807</v>
      </c>
      <c r="CH154" s="66">
        <v>2449</v>
      </c>
      <c r="CI154" s="15"/>
      <c r="CJ154" s="19">
        <f t="shared" si="41"/>
        <v>9304</v>
      </c>
      <c r="CK154" s="37">
        <v>4504</v>
      </c>
      <c r="CL154" s="37">
        <v>4800</v>
      </c>
      <c r="CM154" s="37">
        <v>9311</v>
      </c>
      <c r="CN154" s="17"/>
      <c r="CO154" s="40" t="s">
        <v>55</v>
      </c>
      <c r="CP154" s="65">
        <f t="shared" si="42"/>
        <v>8717</v>
      </c>
      <c r="CQ154" s="66">
        <v>4241</v>
      </c>
      <c r="CR154" s="66">
        <v>4476</v>
      </c>
      <c r="CS154" s="66">
        <v>2377</v>
      </c>
      <c r="CT154" s="15"/>
      <c r="CU154" s="19">
        <f t="shared" si="43"/>
        <v>8783</v>
      </c>
      <c r="CV154" s="38">
        <v>4266</v>
      </c>
      <c r="CW154" s="38">
        <v>4517</v>
      </c>
    </row>
    <row r="155" spans="2:101" ht="13.5" customHeight="1" x14ac:dyDescent="0.15">
      <c r="B155" s="167" t="s">
        <v>223</v>
      </c>
      <c r="C155" s="167"/>
      <c r="D155" s="40" t="s">
        <v>56</v>
      </c>
      <c r="E155" s="37">
        <v>22310</v>
      </c>
      <c r="F155" s="37">
        <v>21475</v>
      </c>
      <c r="G155" s="37">
        <v>20664</v>
      </c>
      <c r="H155" s="37">
        <v>20093</v>
      </c>
      <c r="I155" s="37">
        <v>20937</v>
      </c>
      <c r="J155" s="37">
        <v>20583</v>
      </c>
      <c r="K155" s="37">
        <v>20186</v>
      </c>
      <c r="L155" s="37">
        <v>19904</v>
      </c>
      <c r="M155" s="37">
        <v>19372</v>
      </c>
      <c r="N155" s="34">
        <v>19142</v>
      </c>
      <c r="O155" s="37">
        <v>18817</v>
      </c>
      <c r="P155" s="37">
        <v>18572</v>
      </c>
      <c r="Q155" s="37">
        <v>18241</v>
      </c>
      <c r="R155" s="37">
        <v>18132</v>
      </c>
      <c r="S155" s="37">
        <v>17909</v>
      </c>
      <c r="T155" s="37">
        <v>17754</v>
      </c>
      <c r="U155" s="37">
        <v>17674</v>
      </c>
      <c r="V155" s="37">
        <v>17540</v>
      </c>
      <c r="W155" s="37">
        <v>17618</v>
      </c>
      <c r="X155" s="37">
        <v>17679</v>
      </c>
      <c r="Y155" s="37">
        <v>17659</v>
      </c>
      <c r="Z155" s="37">
        <v>17676</v>
      </c>
      <c r="AA155" s="37">
        <v>17706</v>
      </c>
      <c r="AB155" s="37">
        <v>17717</v>
      </c>
      <c r="AC155" s="37">
        <v>17737</v>
      </c>
      <c r="AD155" s="37">
        <v>17833</v>
      </c>
      <c r="AE155" s="37">
        <v>17826</v>
      </c>
      <c r="AF155" s="37">
        <v>17818</v>
      </c>
      <c r="AG155" s="37">
        <v>17776</v>
      </c>
      <c r="AH155" s="37">
        <v>17669</v>
      </c>
      <c r="AI155" s="37">
        <v>17745</v>
      </c>
      <c r="AJ155" s="37">
        <v>17695</v>
      </c>
      <c r="AK155" s="37">
        <v>17595</v>
      </c>
      <c r="AL155" s="37">
        <v>17530</v>
      </c>
      <c r="AM155" s="37">
        <v>17451</v>
      </c>
      <c r="AN155" s="37">
        <v>17421</v>
      </c>
      <c r="AO155" s="37">
        <v>17400</v>
      </c>
      <c r="AP155" s="37">
        <v>17392</v>
      </c>
      <c r="AQ155" s="38">
        <v>17405</v>
      </c>
      <c r="AR155" s="38">
        <v>17392</v>
      </c>
      <c r="AS155" s="38">
        <v>17343</v>
      </c>
      <c r="AT155" s="38">
        <v>17269</v>
      </c>
      <c r="AU155" s="38">
        <v>17227</v>
      </c>
      <c r="AV155" s="38">
        <v>17060</v>
      </c>
      <c r="AW155" s="38">
        <v>17030</v>
      </c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41" t="s">
        <v>56</v>
      </c>
      <c r="BR155" s="13"/>
      <c r="BS155" s="37">
        <v>62.23</v>
      </c>
      <c r="BT155" s="37">
        <v>62.23</v>
      </c>
      <c r="BU155" s="37">
        <v>4070</v>
      </c>
      <c r="BV155" s="14"/>
      <c r="BW155" s="37">
        <v>20175</v>
      </c>
      <c r="BX155" s="58">
        <v>9713</v>
      </c>
      <c r="BY155" s="58">
        <f t="shared" si="38"/>
        <v>10462</v>
      </c>
      <c r="BZ155" s="15"/>
      <c r="CA155" s="19">
        <f t="shared" si="39"/>
        <v>17341</v>
      </c>
      <c r="CB155" s="37">
        <v>8374</v>
      </c>
      <c r="CC155" s="37">
        <v>8967</v>
      </c>
      <c r="CD155" s="16"/>
      <c r="CE155" s="65">
        <f t="shared" si="40"/>
        <v>17043</v>
      </c>
      <c r="CF155" s="66">
        <v>8191</v>
      </c>
      <c r="CG155" s="66">
        <v>8852</v>
      </c>
      <c r="CH155" s="66">
        <v>4032</v>
      </c>
      <c r="CI155" s="15"/>
      <c r="CJ155" s="19">
        <f t="shared" si="41"/>
        <v>17024</v>
      </c>
      <c r="CK155" s="37">
        <v>8186</v>
      </c>
      <c r="CL155" s="37">
        <v>8838</v>
      </c>
      <c r="CM155" s="37">
        <v>17043</v>
      </c>
      <c r="CN155" s="17"/>
      <c r="CO155" s="40" t="s">
        <v>56</v>
      </c>
      <c r="CP155" s="65">
        <f t="shared" si="42"/>
        <v>17033</v>
      </c>
      <c r="CQ155" s="66">
        <v>8176</v>
      </c>
      <c r="CR155" s="66">
        <v>8857</v>
      </c>
      <c r="CS155" s="66">
        <v>4324</v>
      </c>
      <c r="CT155" s="15"/>
      <c r="CU155" s="19">
        <f t="shared" si="43"/>
        <v>16989</v>
      </c>
      <c r="CV155" s="38">
        <v>8154</v>
      </c>
      <c r="CW155" s="38">
        <v>8835</v>
      </c>
    </row>
    <row r="156" spans="2:101" ht="13.5" customHeight="1" x14ac:dyDescent="0.15">
      <c r="B156" s="167" t="s">
        <v>224</v>
      </c>
      <c r="C156" s="167"/>
      <c r="D156" s="40" t="s">
        <v>57</v>
      </c>
      <c r="E156" s="37">
        <v>9474</v>
      </c>
      <c r="F156" s="37">
        <v>9379</v>
      </c>
      <c r="G156" s="37">
        <v>9360</v>
      </c>
      <c r="H156" s="37">
        <v>9180</v>
      </c>
      <c r="I156" s="37">
        <v>8981</v>
      </c>
      <c r="J156" s="37">
        <v>9352</v>
      </c>
      <c r="K156" s="37">
        <v>9215</v>
      </c>
      <c r="L156" s="37">
        <v>9131</v>
      </c>
      <c r="M156" s="37">
        <v>8454</v>
      </c>
      <c r="N156" s="34">
        <v>8299</v>
      </c>
      <c r="O156" s="37">
        <v>8249</v>
      </c>
      <c r="P156" s="37">
        <v>8139</v>
      </c>
      <c r="Q156" s="37">
        <v>7951</v>
      </c>
      <c r="R156" s="37">
        <v>7937</v>
      </c>
      <c r="S156" s="37">
        <v>7978</v>
      </c>
      <c r="T156" s="37">
        <v>7962</v>
      </c>
      <c r="U156" s="37">
        <v>7965</v>
      </c>
      <c r="V156" s="37">
        <v>8028</v>
      </c>
      <c r="W156" s="37">
        <v>8067</v>
      </c>
      <c r="X156" s="37">
        <v>8105</v>
      </c>
      <c r="Y156" s="37">
        <v>8153</v>
      </c>
      <c r="Z156" s="37">
        <v>8203</v>
      </c>
      <c r="AA156" s="37">
        <v>8253</v>
      </c>
      <c r="AB156" s="37">
        <v>8348</v>
      </c>
      <c r="AC156" s="37">
        <v>8360</v>
      </c>
      <c r="AD156" s="37">
        <v>8337</v>
      </c>
      <c r="AE156" s="37">
        <v>8386</v>
      </c>
      <c r="AF156" s="37">
        <v>8366</v>
      </c>
      <c r="AG156" s="37">
        <v>8330</v>
      </c>
      <c r="AH156" s="37">
        <v>8280</v>
      </c>
      <c r="AI156" s="37">
        <v>8240</v>
      </c>
      <c r="AJ156" s="37">
        <v>8256</v>
      </c>
      <c r="AK156" s="37">
        <v>8220</v>
      </c>
      <c r="AL156" s="37">
        <v>8163</v>
      </c>
      <c r="AM156" s="37">
        <v>8109</v>
      </c>
      <c r="AN156" s="37">
        <v>7966</v>
      </c>
      <c r="AO156" s="37">
        <v>7907</v>
      </c>
      <c r="AP156" s="37">
        <v>7852</v>
      </c>
      <c r="AQ156" s="38">
        <v>7742</v>
      </c>
      <c r="AR156" s="38">
        <v>7677</v>
      </c>
      <c r="AS156" s="38">
        <v>7618</v>
      </c>
      <c r="AT156" s="38">
        <v>7555</v>
      </c>
      <c r="AU156" s="38">
        <v>7437</v>
      </c>
      <c r="AV156" s="38">
        <v>7388</v>
      </c>
      <c r="AW156" s="38">
        <v>7369</v>
      </c>
      <c r="AX156" s="38"/>
      <c r="AY156" s="38"/>
      <c r="AZ156" s="38"/>
      <c r="BA156" s="38"/>
      <c r="BB156" s="38"/>
      <c r="BC156" s="38"/>
      <c r="BD156" s="38"/>
      <c r="BE156" s="38"/>
      <c r="BF156" s="38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41" t="s">
        <v>57</v>
      </c>
      <c r="BR156" s="13"/>
      <c r="BS156" s="37">
        <v>32.85</v>
      </c>
      <c r="BT156" s="37">
        <v>32.85</v>
      </c>
      <c r="BU156" s="37">
        <v>1907</v>
      </c>
      <c r="BV156" s="14"/>
      <c r="BW156" s="37">
        <v>8579</v>
      </c>
      <c r="BX156" s="58">
        <v>4091</v>
      </c>
      <c r="BY156" s="58">
        <f t="shared" si="38"/>
        <v>4488</v>
      </c>
      <c r="BZ156" s="15"/>
      <c r="CA156" s="19">
        <f t="shared" si="39"/>
        <v>8152</v>
      </c>
      <c r="CB156" s="37">
        <v>4042</v>
      </c>
      <c r="CC156" s="37">
        <v>4110</v>
      </c>
      <c r="CD156" s="16"/>
      <c r="CE156" s="65">
        <f t="shared" si="40"/>
        <v>7863</v>
      </c>
      <c r="CF156" s="66">
        <v>3863</v>
      </c>
      <c r="CG156" s="66">
        <v>4000</v>
      </c>
      <c r="CH156" s="66">
        <v>1850</v>
      </c>
      <c r="CI156" s="15"/>
      <c r="CJ156" s="19">
        <f t="shared" si="41"/>
        <v>7854</v>
      </c>
      <c r="CK156" s="37">
        <v>3861</v>
      </c>
      <c r="CL156" s="37">
        <v>3993</v>
      </c>
      <c r="CM156" s="37">
        <v>7863</v>
      </c>
      <c r="CN156" s="17"/>
      <c r="CO156" s="40" t="s">
        <v>57</v>
      </c>
      <c r="CP156" s="65">
        <f t="shared" si="42"/>
        <v>7480</v>
      </c>
      <c r="CQ156" s="66">
        <v>3625</v>
      </c>
      <c r="CR156" s="66">
        <v>3855</v>
      </c>
      <c r="CS156" s="66">
        <v>1865</v>
      </c>
      <c r="CT156" s="15"/>
      <c r="CU156" s="19">
        <f t="shared" si="43"/>
        <v>7576</v>
      </c>
      <c r="CV156" s="38">
        <v>3696</v>
      </c>
      <c r="CW156" s="38">
        <v>3880</v>
      </c>
    </row>
    <row r="157" spans="2:101" ht="13.5" customHeight="1" x14ac:dyDescent="0.15">
      <c r="B157" s="167" t="s">
        <v>225</v>
      </c>
      <c r="C157" s="167"/>
      <c r="D157" s="40" t="s">
        <v>58</v>
      </c>
      <c r="E157" s="37">
        <v>14957</v>
      </c>
      <c r="F157" s="37">
        <v>14019</v>
      </c>
      <c r="G157" s="37">
        <v>13691</v>
      </c>
      <c r="H157" s="37">
        <v>13469</v>
      </c>
      <c r="I157" s="37">
        <v>13140</v>
      </c>
      <c r="J157" s="37">
        <v>14086</v>
      </c>
      <c r="K157" s="37">
        <v>13866</v>
      </c>
      <c r="L157" s="37">
        <v>13770</v>
      </c>
      <c r="M157" s="37">
        <v>13607</v>
      </c>
      <c r="N157" s="34">
        <v>13432</v>
      </c>
      <c r="O157" s="37">
        <v>13131</v>
      </c>
      <c r="P157" s="37">
        <v>12897</v>
      </c>
      <c r="Q157" s="37">
        <v>12749</v>
      </c>
      <c r="R157" s="37">
        <v>12708</v>
      </c>
      <c r="S157" s="37">
        <v>12664</v>
      </c>
      <c r="T157" s="37">
        <v>12625</v>
      </c>
      <c r="U157" s="37">
        <v>12608</v>
      </c>
      <c r="V157" s="37">
        <v>12654</v>
      </c>
      <c r="W157" s="37">
        <v>12611</v>
      </c>
      <c r="X157" s="37">
        <v>12661</v>
      </c>
      <c r="Y157" s="37">
        <v>12652</v>
      </c>
      <c r="Z157" s="37">
        <v>12734</v>
      </c>
      <c r="AA157" s="37">
        <v>12739</v>
      </c>
      <c r="AB157" s="37">
        <v>12710</v>
      </c>
      <c r="AC157" s="37">
        <v>12680</v>
      </c>
      <c r="AD157" s="37">
        <v>12712</v>
      </c>
      <c r="AE157" s="37">
        <v>12674</v>
      </c>
      <c r="AF157" s="37">
        <v>12617</v>
      </c>
      <c r="AG157" s="37">
        <v>12586</v>
      </c>
      <c r="AH157" s="37">
        <v>12517</v>
      </c>
      <c r="AI157" s="37">
        <v>12494</v>
      </c>
      <c r="AJ157" s="37">
        <v>12428</v>
      </c>
      <c r="AK157" s="37">
        <v>12329</v>
      </c>
      <c r="AL157" s="37">
        <v>12242</v>
      </c>
      <c r="AM157" s="37">
        <v>12171</v>
      </c>
      <c r="AN157" s="37">
        <v>12078</v>
      </c>
      <c r="AO157" s="37">
        <v>11939</v>
      </c>
      <c r="AP157" s="37">
        <v>11871</v>
      </c>
      <c r="AQ157" s="38">
        <v>11735</v>
      </c>
      <c r="AR157" s="38">
        <v>11647</v>
      </c>
      <c r="AS157" s="38">
        <v>11510</v>
      </c>
      <c r="AT157" s="38">
        <v>11388</v>
      </c>
      <c r="AU157" s="38">
        <v>11263</v>
      </c>
      <c r="AV157" s="38">
        <v>11193</v>
      </c>
      <c r="AW157" s="38">
        <v>11057</v>
      </c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41" t="s">
        <v>58</v>
      </c>
      <c r="BR157" s="13"/>
      <c r="BS157" s="37">
        <v>51.19</v>
      </c>
      <c r="BT157" s="37">
        <v>51.19</v>
      </c>
      <c r="BU157" s="37">
        <v>2716</v>
      </c>
      <c r="BV157" s="14"/>
      <c r="BW157" s="37">
        <v>13483</v>
      </c>
      <c r="BX157" s="58">
        <v>6562</v>
      </c>
      <c r="BY157" s="58">
        <f t="shared" si="38"/>
        <v>6921</v>
      </c>
      <c r="BZ157" s="15"/>
      <c r="CA157" s="19">
        <f t="shared" si="39"/>
        <v>12159</v>
      </c>
      <c r="CB157" s="37">
        <v>5906</v>
      </c>
      <c r="CC157" s="37">
        <v>6253</v>
      </c>
      <c r="CD157" s="16"/>
      <c r="CE157" s="65">
        <f t="shared" si="40"/>
        <v>11793</v>
      </c>
      <c r="CF157" s="66">
        <v>5746</v>
      </c>
      <c r="CG157" s="66">
        <v>6047</v>
      </c>
      <c r="CH157" s="66">
        <v>2637</v>
      </c>
      <c r="CI157" s="15"/>
      <c r="CJ157" s="19">
        <f t="shared" si="41"/>
        <v>11791</v>
      </c>
      <c r="CK157" s="37">
        <v>5745</v>
      </c>
      <c r="CL157" s="37">
        <v>6046</v>
      </c>
      <c r="CM157" s="37">
        <v>11793</v>
      </c>
      <c r="CN157" s="17"/>
      <c r="CO157" s="40" t="s">
        <v>58</v>
      </c>
      <c r="CP157" s="65">
        <f t="shared" si="42"/>
        <v>11170</v>
      </c>
      <c r="CQ157" s="66">
        <v>5405</v>
      </c>
      <c r="CR157" s="66">
        <v>5765</v>
      </c>
      <c r="CS157" s="66">
        <v>2662</v>
      </c>
      <c r="CT157" s="15"/>
      <c r="CU157" s="19">
        <f t="shared" si="43"/>
        <v>11394</v>
      </c>
      <c r="CV157" s="38">
        <v>5510</v>
      </c>
      <c r="CW157" s="38">
        <v>5884</v>
      </c>
    </row>
    <row r="158" spans="2:101" ht="13.5" customHeight="1" x14ac:dyDescent="0.15">
      <c r="B158" s="167" t="s">
        <v>226</v>
      </c>
      <c r="C158" s="167"/>
      <c r="D158" s="40" t="s">
        <v>59</v>
      </c>
      <c r="E158" s="37">
        <v>8270</v>
      </c>
      <c r="F158" s="37">
        <v>7526</v>
      </c>
      <c r="G158" s="37">
        <v>7612</v>
      </c>
      <c r="H158" s="37">
        <v>7487</v>
      </c>
      <c r="I158" s="37">
        <v>7389</v>
      </c>
      <c r="J158" s="37">
        <v>7850</v>
      </c>
      <c r="K158" s="37">
        <v>7728</v>
      </c>
      <c r="L158" s="37">
        <v>7633</v>
      </c>
      <c r="M158" s="37">
        <v>7462</v>
      </c>
      <c r="N158" s="34">
        <v>7315</v>
      </c>
      <c r="O158" s="37">
        <v>7213</v>
      </c>
      <c r="P158" s="37">
        <v>7044</v>
      </c>
      <c r="Q158" s="37">
        <v>7035</v>
      </c>
      <c r="R158" s="37">
        <v>6965</v>
      </c>
      <c r="S158" s="37">
        <v>6950</v>
      </c>
      <c r="T158" s="37">
        <v>6946</v>
      </c>
      <c r="U158" s="37">
        <v>7016</v>
      </c>
      <c r="V158" s="37">
        <v>7002</v>
      </c>
      <c r="W158" s="37">
        <v>6983</v>
      </c>
      <c r="X158" s="37">
        <v>7032</v>
      </c>
      <c r="Y158" s="37">
        <v>7023</v>
      </c>
      <c r="Z158" s="37">
        <v>6987</v>
      </c>
      <c r="AA158" s="37">
        <v>7007</v>
      </c>
      <c r="AB158" s="37">
        <v>6960</v>
      </c>
      <c r="AC158" s="37">
        <v>6969</v>
      </c>
      <c r="AD158" s="37">
        <v>6928</v>
      </c>
      <c r="AE158" s="37">
        <v>6900</v>
      </c>
      <c r="AF158" s="37">
        <v>6907</v>
      </c>
      <c r="AG158" s="37">
        <v>6837</v>
      </c>
      <c r="AH158" s="37">
        <v>6824</v>
      </c>
      <c r="AI158" s="37">
        <v>6793</v>
      </c>
      <c r="AJ158" s="37">
        <v>6749</v>
      </c>
      <c r="AK158" s="37">
        <v>6697</v>
      </c>
      <c r="AL158" s="37">
        <v>6688</v>
      </c>
      <c r="AM158" s="37">
        <v>6633</v>
      </c>
      <c r="AN158" s="37">
        <v>6636</v>
      </c>
      <c r="AO158" s="37">
        <v>6628</v>
      </c>
      <c r="AP158" s="37">
        <v>6581</v>
      </c>
      <c r="AQ158" s="38">
        <v>6510</v>
      </c>
      <c r="AR158" s="38">
        <v>6463</v>
      </c>
      <c r="AS158" s="38">
        <v>6456</v>
      </c>
      <c r="AT158" s="38">
        <v>6338</v>
      </c>
      <c r="AU158" s="38">
        <v>6268</v>
      </c>
      <c r="AV158" s="38">
        <v>6174</v>
      </c>
      <c r="AW158" s="38">
        <v>6082</v>
      </c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41" t="s">
        <v>59</v>
      </c>
      <c r="BR158" s="13"/>
      <c r="BS158" s="37">
        <v>24.87</v>
      </c>
      <c r="BT158" s="37">
        <v>24.87</v>
      </c>
      <c r="BU158" s="37">
        <v>1550</v>
      </c>
      <c r="BV158" s="14"/>
      <c r="BW158" s="37">
        <v>7805</v>
      </c>
      <c r="BX158" s="58">
        <v>3787</v>
      </c>
      <c r="BY158" s="58">
        <f t="shared" si="38"/>
        <v>4018</v>
      </c>
      <c r="BZ158" s="15"/>
      <c r="CA158" s="19">
        <f t="shared" si="39"/>
        <v>6804</v>
      </c>
      <c r="CB158" s="37">
        <v>3319</v>
      </c>
      <c r="CC158" s="37">
        <v>3485</v>
      </c>
      <c r="CD158" s="16"/>
      <c r="CE158" s="65">
        <f t="shared" si="40"/>
        <v>6713</v>
      </c>
      <c r="CF158" s="66">
        <v>3274</v>
      </c>
      <c r="CG158" s="66">
        <v>3439</v>
      </c>
      <c r="CH158" s="66">
        <v>1592</v>
      </c>
      <c r="CI158" s="15"/>
      <c r="CJ158" s="19">
        <f t="shared" si="41"/>
        <v>6684</v>
      </c>
      <c r="CK158" s="37">
        <v>3272</v>
      </c>
      <c r="CL158" s="37">
        <v>3412</v>
      </c>
      <c r="CM158" s="37">
        <v>6713</v>
      </c>
      <c r="CN158" s="17"/>
      <c r="CO158" s="40" t="s">
        <v>59</v>
      </c>
      <c r="CP158" s="65">
        <f t="shared" si="42"/>
        <v>6436</v>
      </c>
      <c r="CQ158" s="66">
        <v>3136</v>
      </c>
      <c r="CR158" s="66">
        <v>3300</v>
      </c>
      <c r="CS158" s="66">
        <v>1612</v>
      </c>
      <c r="CT158" s="15"/>
      <c r="CU158" s="19">
        <f t="shared" si="43"/>
        <v>6537</v>
      </c>
      <c r="CV158" s="38">
        <v>3198</v>
      </c>
      <c r="CW158" s="38">
        <v>3339</v>
      </c>
    </row>
    <row r="159" spans="2:101" ht="13.5" customHeight="1" x14ac:dyDescent="0.15">
      <c r="B159" s="167" t="s">
        <v>227</v>
      </c>
      <c r="C159" s="167"/>
      <c r="D159" s="40" t="s">
        <v>60</v>
      </c>
      <c r="E159" s="37">
        <v>12110</v>
      </c>
      <c r="F159" s="37">
        <v>11963</v>
      </c>
      <c r="G159" s="37">
        <v>11347</v>
      </c>
      <c r="H159" s="37">
        <v>10996</v>
      </c>
      <c r="I159" s="37">
        <v>10887</v>
      </c>
      <c r="J159" s="37">
        <v>11249</v>
      </c>
      <c r="K159" s="37">
        <v>11160</v>
      </c>
      <c r="L159" s="37">
        <v>10982</v>
      </c>
      <c r="M159" s="37">
        <v>10911</v>
      </c>
      <c r="N159" s="34">
        <v>10637</v>
      </c>
      <c r="O159" s="37">
        <v>10421</v>
      </c>
      <c r="P159" s="37">
        <v>10192</v>
      </c>
      <c r="Q159" s="37">
        <v>9915</v>
      </c>
      <c r="R159" s="37">
        <v>9841</v>
      </c>
      <c r="S159" s="37">
        <v>9785</v>
      </c>
      <c r="T159" s="37">
        <v>9698</v>
      </c>
      <c r="U159" s="37">
        <v>9700</v>
      </c>
      <c r="V159" s="37">
        <v>9683</v>
      </c>
      <c r="W159" s="37">
        <v>9744</v>
      </c>
      <c r="X159" s="37">
        <v>9774</v>
      </c>
      <c r="Y159" s="37">
        <v>9768</v>
      </c>
      <c r="Z159" s="37">
        <v>9801</v>
      </c>
      <c r="AA159" s="37">
        <v>9822</v>
      </c>
      <c r="AB159" s="37">
        <v>9844</v>
      </c>
      <c r="AC159" s="37">
        <v>9856</v>
      </c>
      <c r="AD159" s="37">
        <v>9902</v>
      </c>
      <c r="AE159" s="37">
        <v>9891</v>
      </c>
      <c r="AF159" s="37">
        <v>9888</v>
      </c>
      <c r="AG159" s="37">
        <v>9871</v>
      </c>
      <c r="AH159" s="37">
        <v>9898</v>
      </c>
      <c r="AI159" s="37">
        <v>9891</v>
      </c>
      <c r="AJ159" s="37">
        <v>9822</v>
      </c>
      <c r="AK159" s="37">
        <v>9791</v>
      </c>
      <c r="AL159" s="37">
        <v>9775</v>
      </c>
      <c r="AM159" s="37">
        <v>9851</v>
      </c>
      <c r="AN159" s="37">
        <v>9861</v>
      </c>
      <c r="AO159" s="37">
        <v>9788</v>
      </c>
      <c r="AP159" s="37">
        <v>9799</v>
      </c>
      <c r="AQ159" s="38">
        <v>9756</v>
      </c>
      <c r="AR159" s="38">
        <v>9700</v>
      </c>
      <c r="AS159" s="38">
        <v>9624</v>
      </c>
      <c r="AT159" s="38">
        <v>9549</v>
      </c>
      <c r="AU159" s="38">
        <v>9554</v>
      </c>
      <c r="AV159" s="38">
        <v>9497</v>
      </c>
      <c r="AW159" s="38">
        <v>9415</v>
      </c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41" t="s">
        <v>60</v>
      </c>
      <c r="BR159" s="13"/>
      <c r="BS159" s="37">
        <v>40.42</v>
      </c>
      <c r="BT159" s="37">
        <v>40.42</v>
      </c>
      <c r="BU159" s="37">
        <v>2149</v>
      </c>
      <c r="BV159" s="14"/>
      <c r="BW159" s="37">
        <v>10924</v>
      </c>
      <c r="BX159" s="58">
        <v>5315</v>
      </c>
      <c r="BY159" s="58">
        <f t="shared" si="38"/>
        <v>5609</v>
      </c>
      <c r="BZ159" s="15"/>
      <c r="CA159" s="19">
        <f t="shared" si="39"/>
        <v>9721</v>
      </c>
      <c r="CB159" s="37">
        <v>4674</v>
      </c>
      <c r="CC159" s="37">
        <v>5047</v>
      </c>
      <c r="CD159" s="16"/>
      <c r="CE159" s="65">
        <f t="shared" si="40"/>
        <v>9676</v>
      </c>
      <c r="CF159" s="66">
        <v>4618</v>
      </c>
      <c r="CG159" s="66">
        <v>5058</v>
      </c>
      <c r="CH159" s="66">
        <v>2143</v>
      </c>
      <c r="CI159" s="15"/>
      <c r="CJ159" s="19">
        <f t="shared" si="41"/>
        <v>9674</v>
      </c>
      <c r="CK159" s="37">
        <v>4617</v>
      </c>
      <c r="CL159" s="37">
        <v>5057</v>
      </c>
      <c r="CM159" s="37">
        <v>9676</v>
      </c>
      <c r="CN159" s="17"/>
      <c r="CO159" s="40" t="s">
        <v>60</v>
      </c>
      <c r="CP159" s="65">
        <f t="shared" si="42"/>
        <v>9483</v>
      </c>
      <c r="CQ159" s="66">
        <v>4546</v>
      </c>
      <c r="CR159" s="66">
        <v>4937</v>
      </c>
      <c r="CS159" s="66">
        <v>2279</v>
      </c>
      <c r="CT159" s="15"/>
      <c r="CU159" s="19">
        <f t="shared" si="43"/>
        <v>9517</v>
      </c>
      <c r="CV159" s="38">
        <v>4549</v>
      </c>
      <c r="CW159" s="38">
        <v>4968</v>
      </c>
    </row>
    <row r="160" spans="2:101" ht="13.5" customHeight="1" x14ac:dyDescent="0.15">
      <c r="B160" s="167" t="s">
        <v>228</v>
      </c>
      <c r="C160" s="167"/>
      <c r="D160" s="40" t="s">
        <v>61</v>
      </c>
      <c r="E160" s="37">
        <v>20085</v>
      </c>
      <c r="F160" s="37">
        <v>19861</v>
      </c>
      <c r="G160" s="37">
        <v>19676</v>
      </c>
      <c r="H160" s="37">
        <v>19456</v>
      </c>
      <c r="I160" s="37">
        <v>18961</v>
      </c>
      <c r="J160" s="37">
        <v>20197</v>
      </c>
      <c r="K160" s="37">
        <v>19692</v>
      </c>
      <c r="L160" s="37">
        <v>19455</v>
      </c>
      <c r="M160" s="37">
        <v>19026</v>
      </c>
      <c r="N160" s="34">
        <v>18808</v>
      </c>
      <c r="O160" s="37">
        <v>17190</v>
      </c>
      <c r="P160" s="37">
        <v>16897</v>
      </c>
      <c r="Q160" s="37">
        <v>16649</v>
      </c>
      <c r="R160" s="37">
        <v>16529</v>
      </c>
      <c r="S160" s="37">
        <v>16408</v>
      </c>
      <c r="T160" s="37">
        <v>16292</v>
      </c>
      <c r="U160" s="37">
        <v>16240</v>
      </c>
      <c r="V160" s="37">
        <v>16276</v>
      </c>
      <c r="W160" s="37">
        <v>16247</v>
      </c>
      <c r="X160" s="37">
        <v>16238</v>
      </c>
      <c r="Y160" s="37">
        <v>16140</v>
      </c>
      <c r="Z160" s="37">
        <v>16074</v>
      </c>
      <c r="AA160" s="37">
        <v>16017</v>
      </c>
      <c r="AB160" s="37">
        <v>15958</v>
      </c>
      <c r="AC160" s="37">
        <v>15875</v>
      </c>
      <c r="AD160" s="37">
        <v>15799</v>
      </c>
      <c r="AE160" s="37">
        <v>15728</v>
      </c>
      <c r="AF160" s="37">
        <v>15687</v>
      </c>
      <c r="AG160" s="37">
        <v>15507</v>
      </c>
      <c r="AH160" s="37">
        <v>15368</v>
      </c>
      <c r="AI160" s="37">
        <v>15227</v>
      </c>
      <c r="AJ160" s="37">
        <v>15088</v>
      </c>
      <c r="AK160" s="37">
        <v>14976</v>
      </c>
      <c r="AL160" s="37">
        <v>14809</v>
      </c>
      <c r="AM160" s="37">
        <v>14644</v>
      </c>
      <c r="AN160" s="37">
        <v>14529</v>
      </c>
      <c r="AO160" s="37">
        <v>14378</v>
      </c>
      <c r="AP160" s="37">
        <v>14263</v>
      </c>
      <c r="AQ160" s="38">
        <v>14072</v>
      </c>
      <c r="AR160" s="38">
        <v>13908</v>
      </c>
      <c r="AS160" s="38">
        <v>13797</v>
      </c>
      <c r="AT160" s="38">
        <v>13590</v>
      </c>
      <c r="AU160" s="38">
        <v>13512</v>
      </c>
      <c r="AV160" s="38">
        <v>13383</v>
      </c>
      <c r="AW160" s="38">
        <v>13201</v>
      </c>
      <c r="AX160" s="38"/>
      <c r="AY160" s="38"/>
      <c r="AZ160" s="38"/>
      <c r="BA160" s="38"/>
      <c r="BB160" s="38"/>
      <c r="BC160" s="38"/>
      <c r="BD160" s="38"/>
      <c r="BE160" s="38"/>
      <c r="BF160" s="38"/>
      <c r="BG160" s="38"/>
      <c r="BH160" s="38"/>
      <c r="BI160" s="38"/>
      <c r="BJ160" s="38"/>
      <c r="BK160" s="38"/>
      <c r="BL160" s="38"/>
      <c r="BM160" s="38"/>
      <c r="BN160" s="38"/>
      <c r="BO160" s="38"/>
      <c r="BP160" s="38"/>
      <c r="BQ160" s="41" t="s">
        <v>61</v>
      </c>
      <c r="BR160" s="13"/>
      <c r="BS160" s="37">
        <v>125.09</v>
      </c>
      <c r="BT160" s="37">
        <v>125.09</v>
      </c>
      <c r="BU160" s="37">
        <v>3471</v>
      </c>
      <c r="BV160" s="14"/>
      <c r="BW160" s="37">
        <v>18767</v>
      </c>
      <c r="BX160" s="58">
        <v>9209</v>
      </c>
      <c r="BY160" s="58">
        <f t="shared" si="38"/>
        <v>9558</v>
      </c>
      <c r="BZ160" s="15"/>
      <c r="CA160" s="19">
        <f t="shared" si="39"/>
        <v>14900</v>
      </c>
      <c r="CB160" s="37">
        <v>7294</v>
      </c>
      <c r="CC160" s="37">
        <v>7606</v>
      </c>
      <c r="CD160" s="16"/>
      <c r="CE160" s="65">
        <f t="shared" si="40"/>
        <v>14186</v>
      </c>
      <c r="CF160" s="66">
        <v>6939</v>
      </c>
      <c r="CG160" s="66">
        <v>7247</v>
      </c>
      <c r="CH160" s="66">
        <v>3412</v>
      </c>
      <c r="CI160" s="15"/>
      <c r="CJ160" s="19">
        <f t="shared" si="41"/>
        <v>14182</v>
      </c>
      <c r="CK160" s="37">
        <v>6937</v>
      </c>
      <c r="CL160" s="37">
        <v>7245</v>
      </c>
      <c r="CM160" s="37">
        <v>14186</v>
      </c>
      <c r="CN160" s="17"/>
      <c r="CO160" s="40" t="s">
        <v>61</v>
      </c>
      <c r="CP160" s="65">
        <f t="shared" si="42"/>
        <v>13408</v>
      </c>
      <c r="CQ160" s="66">
        <v>6469</v>
      </c>
      <c r="CR160" s="66">
        <v>6939</v>
      </c>
      <c r="CS160" s="66">
        <v>3407</v>
      </c>
      <c r="CT160" s="15"/>
      <c r="CU160" s="19">
        <f t="shared" si="43"/>
        <v>13603</v>
      </c>
      <c r="CV160" s="38">
        <v>6604</v>
      </c>
      <c r="CW160" s="38">
        <v>6999</v>
      </c>
    </row>
    <row r="161" spans="2:101" ht="13.5" customHeight="1" x14ac:dyDescent="0.15">
      <c r="B161" s="167" t="s">
        <v>229</v>
      </c>
      <c r="C161" s="167"/>
      <c r="D161" s="40" t="s">
        <v>62</v>
      </c>
      <c r="E161" s="37">
        <v>21109</v>
      </c>
      <c r="F161" s="37">
        <v>21021</v>
      </c>
      <c r="G161" s="37">
        <v>21082</v>
      </c>
      <c r="H161" s="37">
        <v>20636</v>
      </c>
      <c r="I161" s="37">
        <v>20365</v>
      </c>
      <c r="J161" s="37">
        <v>20985</v>
      </c>
      <c r="K161" s="37">
        <v>20698</v>
      </c>
      <c r="L161" s="37">
        <v>20706</v>
      </c>
      <c r="M161" s="37">
        <v>20607</v>
      </c>
      <c r="N161" s="34">
        <v>20754</v>
      </c>
      <c r="O161" s="37">
        <v>21039</v>
      </c>
      <c r="P161" s="37">
        <v>21159</v>
      </c>
      <c r="Q161" s="37">
        <v>21467</v>
      </c>
      <c r="R161" s="37">
        <v>21433</v>
      </c>
      <c r="S161" s="37">
        <v>21785</v>
      </c>
      <c r="T161" s="37">
        <v>22552</v>
      </c>
      <c r="U161" s="37">
        <v>23311</v>
      </c>
      <c r="V161" s="37">
        <v>23735</v>
      </c>
      <c r="W161" s="37">
        <v>24255</v>
      </c>
      <c r="X161" s="37">
        <v>24755</v>
      </c>
      <c r="Y161" s="37">
        <v>25350</v>
      </c>
      <c r="Z161" s="37">
        <v>25968</v>
      </c>
      <c r="AA161" s="37">
        <v>26573</v>
      </c>
      <c r="AB161" s="37">
        <v>27033</v>
      </c>
      <c r="AC161" s="37">
        <v>27450</v>
      </c>
      <c r="AD161" s="37">
        <v>27875</v>
      </c>
      <c r="AE161" s="37">
        <v>28193</v>
      </c>
      <c r="AF161" s="37">
        <v>28377</v>
      </c>
      <c r="AG161" s="37">
        <v>28547</v>
      </c>
      <c r="AH161" s="37">
        <v>28924</v>
      </c>
      <c r="AI161" s="37">
        <v>29112</v>
      </c>
      <c r="AJ161" s="37">
        <v>29402</v>
      </c>
      <c r="AK161" s="37">
        <v>29826</v>
      </c>
      <c r="AL161" s="37">
        <v>30253</v>
      </c>
      <c r="AM161" s="37">
        <v>30886</v>
      </c>
      <c r="AN161" s="37">
        <v>31251</v>
      </c>
      <c r="AO161" s="37">
        <v>31422</v>
      </c>
      <c r="AP161" s="37">
        <v>31651</v>
      </c>
      <c r="AQ161" s="38">
        <v>31788</v>
      </c>
      <c r="AR161" s="38">
        <v>31855</v>
      </c>
      <c r="AS161" s="38">
        <v>31829</v>
      </c>
      <c r="AT161" s="38">
        <v>31757</v>
      </c>
      <c r="AU161" s="38">
        <v>32003</v>
      </c>
      <c r="AV161" s="38">
        <v>32170</v>
      </c>
      <c r="AW161" s="38">
        <v>32388</v>
      </c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  <c r="BK161" s="38"/>
      <c r="BL161" s="38"/>
      <c r="BM161" s="38"/>
      <c r="BN161" s="38"/>
      <c r="BO161" s="38"/>
      <c r="BP161" s="38"/>
      <c r="BQ161" s="41" t="s">
        <v>62</v>
      </c>
      <c r="BR161" s="13"/>
      <c r="BS161" s="37">
        <v>49.81</v>
      </c>
      <c r="BT161" s="37">
        <v>49.81</v>
      </c>
      <c r="BU161" s="37">
        <v>9263</v>
      </c>
      <c r="BV161" s="14"/>
      <c r="BW161" s="37">
        <v>20026</v>
      </c>
      <c r="BX161" s="58">
        <v>10053</v>
      </c>
      <c r="BY161" s="58">
        <f t="shared" si="38"/>
        <v>9973</v>
      </c>
      <c r="BZ161" s="15"/>
      <c r="CA161" s="19">
        <f t="shared" si="39"/>
        <v>28649</v>
      </c>
      <c r="CB161" s="37">
        <v>14265</v>
      </c>
      <c r="CC161" s="37">
        <v>14384</v>
      </c>
      <c r="CD161" s="16"/>
      <c r="CE161" s="65">
        <f t="shared" si="40"/>
        <v>30888</v>
      </c>
      <c r="CF161" s="66">
        <v>15326</v>
      </c>
      <c r="CG161" s="66">
        <v>15562</v>
      </c>
      <c r="CH161" s="66">
        <v>8853</v>
      </c>
      <c r="CI161" s="15"/>
      <c r="CJ161" s="19">
        <f t="shared" si="41"/>
        <v>30843</v>
      </c>
      <c r="CK161" s="37">
        <v>15311</v>
      </c>
      <c r="CL161" s="37">
        <v>15532</v>
      </c>
      <c r="CM161" s="37">
        <v>30888</v>
      </c>
      <c r="CN161" s="17"/>
      <c r="CO161" s="40" t="s">
        <v>62</v>
      </c>
      <c r="CP161" s="65">
        <f t="shared" si="42"/>
        <v>31486</v>
      </c>
      <c r="CQ161" s="66">
        <v>15479</v>
      </c>
      <c r="CR161" s="66">
        <v>16007</v>
      </c>
      <c r="CS161" s="66">
        <v>9612</v>
      </c>
      <c r="CT161" s="15"/>
      <c r="CU161" s="19">
        <f t="shared" si="43"/>
        <v>31547</v>
      </c>
      <c r="CV161" s="38">
        <v>15551</v>
      </c>
      <c r="CW161" s="38">
        <v>15996</v>
      </c>
    </row>
    <row r="162" spans="2:101" ht="13.5" customHeight="1" x14ac:dyDescent="0.15">
      <c r="B162" s="167" t="s">
        <v>230</v>
      </c>
      <c r="C162" s="167"/>
      <c r="D162" s="40" t="s">
        <v>63</v>
      </c>
      <c r="E162" s="37">
        <v>11201</v>
      </c>
      <c r="F162" s="37">
        <v>11145</v>
      </c>
      <c r="G162" s="37">
        <v>11058</v>
      </c>
      <c r="H162" s="37">
        <v>10880</v>
      </c>
      <c r="I162" s="37">
        <v>10619</v>
      </c>
      <c r="J162" s="37">
        <v>11205</v>
      </c>
      <c r="K162" s="37">
        <v>11055</v>
      </c>
      <c r="L162" s="37">
        <v>10828</v>
      </c>
      <c r="M162" s="37">
        <v>10625</v>
      </c>
      <c r="N162" s="34">
        <v>10115</v>
      </c>
      <c r="O162" s="37">
        <v>9937</v>
      </c>
      <c r="P162" s="37">
        <v>9773</v>
      </c>
      <c r="Q162" s="37">
        <v>9615</v>
      </c>
      <c r="R162" s="37">
        <v>9525</v>
      </c>
      <c r="S162" s="37">
        <v>9429</v>
      </c>
      <c r="T162" s="37">
        <v>9311</v>
      </c>
      <c r="U162" s="37">
        <v>9182</v>
      </c>
      <c r="V162" s="37">
        <v>9032</v>
      </c>
      <c r="W162" s="37">
        <v>8875</v>
      </c>
      <c r="X162" s="37">
        <v>8735</v>
      </c>
      <c r="Y162" s="37">
        <v>8558</v>
      </c>
      <c r="Z162" s="37">
        <v>8398</v>
      </c>
      <c r="AA162" s="37">
        <v>8196</v>
      </c>
      <c r="AB162" s="37">
        <v>8031</v>
      </c>
      <c r="AC162" s="37">
        <v>7890</v>
      </c>
      <c r="AD162" s="37">
        <v>7767</v>
      </c>
      <c r="AE162" s="37">
        <v>7689</v>
      </c>
      <c r="AF162" s="37">
        <v>7584</v>
      </c>
      <c r="AG162" s="37">
        <v>7401</v>
      </c>
      <c r="AH162" s="37">
        <v>7268</v>
      </c>
      <c r="AI162" s="37">
        <v>7048</v>
      </c>
      <c r="AJ162" s="37">
        <v>6907</v>
      </c>
      <c r="AK162" s="37">
        <v>6705</v>
      </c>
      <c r="AL162" s="37">
        <v>6565</v>
      </c>
      <c r="AM162" s="37">
        <v>6421</v>
      </c>
      <c r="AN162" s="37">
        <v>6283</v>
      </c>
      <c r="AO162" s="37">
        <v>6130</v>
      </c>
      <c r="AP162" s="37">
        <v>6035</v>
      </c>
      <c r="AQ162" s="38">
        <v>5916</v>
      </c>
      <c r="AR162" s="38">
        <v>5773</v>
      </c>
      <c r="AS162" s="38">
        <v>5676</v>
      </c>
      <c r="AT162" s="38">
        <v>5550</v>
      </c>
      <c r="AU162" s="38">
        <v>5429</v>
      </c>
      <c r="AV162" s="38">
        <v>5274</v>
      </c>
      <c r="AW162" s="38">
        <v>5148</v>
      </c>
      <c r="AX162" s="38"/>
      <c r="AY162" s="38"/>
      <c r="AZ162" s="38"/>
      <c r="BA162" s="38"/>
      <c r="BB162" s="38"/>
      <c r="BC162" s="38"/>
      <c r="BD162" s="38"/>
      <c r="BE162" s="38"/>
      <c r="BF162" s="38"/>
      <c r="BG162" s="38"/>
      <c r="BH162" s="38"/>
      <c r="BI162" s="38"/>
      <c r="BJ162" s="38"/>
      <c r="BK162" s="38"/>
      <c r="BL162" s="38"/>
      <c r="BM162" s="38"/>
      <c r="BN162" s="38"/>
      <c r="BO162" s="38"/>
      <c r="BP162" s="38"/>
      <c r="BQ162" s="41" t="s">
        <v>63</v>
      </c>
      <c r="BR162" s="13"/>
      <c r="BS162" s="37">
        <v>46.09</v>
      </c>
      <c r="BT162" s="37">
        <v>46.08</v>
      </c>
      <c r="BU162" s="37">
        <v>1801</v>
      </c>
      <c r="BV162" s="14"/>
      <c r="BW162" s="37">
        <v>10248</v>
      </c>
      <c r="BX162" s="58">
        <v>5176</v>
      </c>
      <c r="BY162" s="58">
        <f t="shared" si="38"/>
        <v>5072</v>
      </c>
      <c r="BZ162" s="15"/>
      <c r="CA162" s="19">
        <f t="shared" si="39"/>
        <v>6544</v>
      </c>
      <c r="CB162" s="37">
        <v>3188</v>
      </c>
      <c r="CC162" s="37">
        <v>3356</v>
      </c>
      <c r="CD162" s="16"/>
      <c r="CE162" s="65">
        <f t="shared" si="40"/>
        <v>5840</v>
      </c>
      <c r="CF162" s="66">
        <v>2801</v>
      </c>
      <c r="CG162" s="66">
        <v>3039</v>
      </c>
      <c r="CH162" s="66">
        <v>1786</v>
      </c>
      <c r="CI162" s="15"/>
      <c r="CJ162" s="19">
        <f t="shared" si="41"/>
        <v>5833</v>
      </c>
      <c r="CK162" s="37">
        <v>2798</v>
      </c>
      <c r="CL162" s="37">
        <v>3035</v>
      </c>
      <c r="CM162" s="37">
        <v>5840</v>
      </c>
      <c r="CN162" s="17"/>
      <c r="CO162" s="40" t="s">
        <v>63</v>
      </c>
      <c r="CP162" s="65">
        <f t="shared" si="42"/>
        <v>5240</v>
      </c>
      <c r="CQ162" s="66">
        <v>2460</v>
      </c>
      <c r="CR162" s="66">
        <v>2780</v>
      </c>
      <c r="CS162" s="66">
        <v>1722</v>
      </c>
      <c r="CT162" s="15"/>
      <c r="CU162" s="19">
        <f t="shared" si="43"/>
        <v>5328</v>
      </c>
      <c r="CV162" s="38">
        <v>2495</v>
      </c>
      <c r="CW162" s="38">
        <v>2833</v>
      </c>
    </row>
    <row r="163" spans="2:101" ht="13.5" customHeight="1" x14ac:dyDescent="0.15">
      <c r="B163" s="167" t="s">
        <v>231</v>
      </c>
      <c r="C163" s="167"/>
      <c r="D163" s="40" t="s">
        <v>64</v>
      </c>
      <c r="E163" s="37">
        <v>22297</v>
      </c>
      <c r="F163" s="37">
        <v>21902</v>
      </c>
      <c r="G163" s="37">
        <v>21480</v>
      </c>
      <c r="H163" s="37">
        <v>20934</v>
      </c>
      <c r="I163" s="37">
        <v>20371</v>
      </c>
      <c r="J163" s="37">
        <v>20717</v>
      </c>
      <c r="K163" s="37">
        <v>20268</v>
      </c>
      <c r="L163" s="37">
        <v>20077</v>
      </c>
      <c r="M163" s="37">
        <v>19818</v>
      </c>
      <c r="N163" s="34">
        <v>19399</v>
      </c>
      <c r="O163" s="37">
        <v>19130</v>
      </c>
      <c r="P163" s="37">
        <v>18817</v>
      </c>
      <c r="Q163" s="37">
        <v>18607</v>
      </c>
      <c r="R163" s="37">
        <v>18360</v>
      </c>
      <c r="S163" s="37">
        <v>18284</v>
      </c>
      <c r="T163" s="37">
        <v>18273</v>
      </c>
      <c r="U163" s="37">
        <v>18266</v>
      </c>
      <c r="V163" s="37">
        <v>18311</v>
      </c>
      <c r="W163" s="37">
        <v>18322</v>
      </c>
      <c r="X163" s="37">
        <v>18588</v>
      </c>
      <c r="Y163" s="37">
        <v>18704</v>
      </c>
      <c r="Z163" s="37">
        <v>18848</v>
      </c>
      <c r="AA163" s="37">
        <v>18928</v>
      </c>
      <c r="AB163" s="37">
        <v>18940</v>
      </c>
      <c r="AC163" s="37">
        <v>18899</v>
      </c>
      <c r="AD163" s="37">
        <v>18913</v>
      </c>
      <c r="AE163" s="37">
        <v>18885</v>
      </c>
      <c r="AF163" s="37">
        <v>18849</v>
      </c>
      <c r="AG163" s="37">
        <v>18799</v>
      </c>
      <c r="AH163" s="37">
        <v>18670</v>
      </c>
      <c r="AI163" s="37">
        <v>18618</v>
      </c>
      <c r="AJ163" s="37">
        <v>18505</v>
      </c>
      <c r="AK163" s="37">
        <v>18441</v>
      </c>
      <c r="AL163" s="37">
        <v>18335</v>
      </c>
      <c r="AM163" s="37">
        <v>18287</v>
      </c>
      <c r="AN163" s="37">
        <v>18242</v>
      </c>
      <c r="AO163" s="37">
        <v>18276</v>
      </c>
      <c r="AP163" s="37">
        <v>18271</v>
      </c>
      <c r="AQ163" s="38">
        <v>18180</v>
      </c>
      <c r="AR163" s="38">
        <v>18192</v>
      </c>
      <c r="AS163" s="38">
        <v>18191</v>
      </c>
      <c r="AT163" s="38">
        <v>18170</v>
      </c>
      <c r="AU163" s="38">
        <v>18156</v>
      </c>
      <c r="AV163" s="38">
        <v>18030</v>
      </c>
      <c r="AW163" s="38">
        <v>18003</v>
      </c>
      <c r="AX163" s="38"/>
      <c r="AY163" s="38"/>
      <c r="AZ163" s="38"/>
      <c r="BA163" s="38"/>
      <c r="BB163" s="38"/>
      <c r="BC163" s="38"/>
      <c r="BD163" s="38"/>
      <c r="BE163" s="38"/>
      <c r="BF163" s="38"/>
      <c r="BG163" s="38"/>
      <c r="BH163" s="38"/>
      <c r="BI163" s="38"/>
      <c r="BJ163" s="38"/>
      <c r="BK163" s="38"/>
      <c r="BL163" s="38"/>
      <c r="BM163" s="38"/>
      <c r="BN163" s="38"/>
      <c r="BO163" s="38"/>
      <c r="BP163" s="38"/>
      <c r="BQ163" s="41" t="s">
        <v>64</v>
      </c>
      <c r="BR163" s="13"/>
      <c r="BS163" s="37">
        <v>69.33</v>
      </c>
      <c r="BT163" s="37">
        <v>69.33</v>
      </c>
      <c r="BU163" s="37">
        <v>4553</v>
      </c>
      <c r="BV163" s="14"/>
      <c r="BW163" s="37">
        <v>20289</v>
      </c>
      <c r="BX163" s="58">
        <v>9722</v>
      </c>
      <c r="BY163" s="58">
        <f t="shared" si="38"/>
        <v>10567</v>
      </c>
      <c r="BZ163" s="15"/>
      <c r="CA163" s="19">
        <f t="shared" si="39"/>
        <v>18412</v>
      </c>
      <c r="CB163" s="37">
        <v>8879</v>
      </c>
      <c r="CC163" s="37">
        <v>9533</v>
      </c>
      <c r="CD163" s="16"/>
      <c r="CE163" s="65">
        <f t="shared" si="40"/>
        <v>18043</v>
      </c>
      <c r="CF163" s="66">
        <v>8692</v>
      </c>
      <c r="CG163" s="66">
        <v>9351</v>
      </c>
      <c r="CH163" s="66">
        <v>4495</v>
      </c>
      <c r="CI163" s="15"/>
      <c r="CJ163" s="19">
        <f t="shared" si="41"/>
        <v>18038</v>
      </c>
      <c r="CK163" s="37">
        <v>8689</v>
      </c>
      <c r="CL163" s="37">
        <v>9349</v>
      </c>
      <c r="CM163" s="37">
        <v>18043</v>
      </c>
      <c r="CN163" s="17"/>
      <c r="CO163" s="40" t="s">
        <v>64</v>
      </c>
      <c r="CP163" s="65">
        <f t="shared" si="42"/>
        <v>17919</v>
      </c>
      <c r="CQ163" s="66">
        <v>8690</v>
      </c>
      <c r="CR163" s="66">
        <v>9229</v>
      </c>
      <c r="CS163" s="66">
        <v>4791</v>
      </c>
      <c r="CT163" s="15"/>
      <c r="CU163" s="19">
        <f t="shared" si="43"/>
        <v>17960</v>
      </c>
      <c r="CV163" s="38">
        <v>8725</v>
      </c>
      <c r="CW163" s="38">
        <v>9235</v>
      </c>
    </row>
    <row r="164" spans="2:101" ht="13.5" customHeight="1" x14ac:dyDescent="0.15">
      <c r="B164" s="167" t="s">
        <v>232</v>
      </c>
      <c r="C164" s="167"/>
      <c r="D164" s="40" t="s">
        <v>65</v>
      </c>
      <c r="E164" s="37">
        <v>11586</v>
      </c>
      <c r="F164" s="37">
        <v>11049</v>
      </c>
      <c r="G164" s="37">
        <v>10686</v>
      </c>
      <c r="H164" s="37">
        <v>10637</v>
      </c>
      <c r="I164" s="37">
        <v>10376</v>
      </c>
      <c r="J164" s="37">
        <v>10748</v>
      </c>
      <c r="K164" s="37">
        <v>10557</v>
      </c>
      <c r="L164" s="37">
        <v>10416</v>
      </c>
      <c r="M164" s="37">
        <v>10195</v>
      </c>
      <c r="N164" s="34">
        <v>10031</v>
      </c>
      <c r="O164" s="37">
        <v>9813</v>
      </c>
      <c r="P164" s="37">
        <v>9613</v>
      </c>
      <c r="Q164" s="37">
        <v>9513</v>
      </c>
      <c r="R164" s="37">
        <v>9507</v>
      </c>
      <c r="S164" s="37">
        <v>9485</v>
      </c>
      <c r="T164" s="37">
        <v>9430</v>
      </c>
      <c r="U164" s="37">
        <v>9446</v>
      </c>
      <c r="V164" s="37">
        <v>9477</v>
      </c>
      <c r="W164" s="37">
        <v>9481</v>
      </c>
      <c r="X164" s="37">
        <v>9508</v>
      </c>
      <c r="Y164" s="37">
        <v>9505</v>
      </c>
      <c r="Z164" s="37">
        <v>9503</v>
      </c>
      <c r="AA164" s="37">
        <v>9497</v>
      </c>
      <c r="AB164" s="37">
        <v>9481</v>
      </c>
      <c r="AC164" s="37">
        <v>9457</v>
      </c>
      <c r="AD164" s="37">
        <v>9476</v>
      </c>
      <c r="AE164" s="37">
        <v>9458</v>
      </c>
      <c r="AF164" s="37">
        <v>9475</v>
      </c>
      <c r="AG164" s="37">
        <v>9439</v>
      </c>
      <c r="AH164" s="37">
        <v>9426</v>
      </c>
      <c r="AI164" s="37">
        <v>9400</v>
      </c>
      <c r="AJ164" s="37">
        <v>9339</v>
      </c>
      <c r="AK164" s="37">
        <v>9295</v>
      </c>
      <c r="AL164" s="37">
        <v>9233</v>
      </c>
      <c r="AM164" s="37">
        <v>9168</v>
      </c>
      <c r="AN164" s="37">
        <v>9120</v>
      </c>
      <c r="AO164" s="37">
        <v>9052</v>
      </c>
      <c r="AP164" s="37">
        <v>8982</v>
      </c>
      <c r="AQ164" s="38">
        <v>8915</v>
      </c>
      <c r="AR164" s="38">
        <v>8891</v>
      </c>
      <c r="AS164" s="38">
        <v>8816</v>
      </c>
      <c r="AT164" s="38">
        <v>8738</v>
      </c>
      <c r="AU164" s="38">
        <v>8672</v>
      </c>
      <c r="AV164" s="38">
        <v>8571</v>
      </c>
      <c r="AW164" s="38">
        <v>8465</v>
      </c>
      <c r="AX164" s="38"/>
      <c r="AY164" s="38"/>
      <c r="AZ164" s="38"/>
      <c r="BA164" s="38"/>
      <c r="BB164" s="38"/>
      <c r="BC164" s="38"/>
      <c r="BD164" s="38"/>
      <c r="BE164" s="38"/>
      <c r="BF164" s="38"/>
      <c r="BG164" s="38"/>
      <c r="BH164" s="38"/>
      <c r="BI164" s="38"/>
      <c r="BJ164" s="38"/>
      <c r="BK164" s="38"/>
      <c r="BL164" s="38"/>
      <c r="BM164" s="38"/>
      <c r="BN164" s="38"/>
      <c r="BO164" s="38"/>
      <c r="BP164" s="38"/>
      <c r="BQ164" s="41" t="s">
        <v>65</v>
      </c>
      <c r="BR164" s="13"/>
      <c r="BS164" s="37">
        <v>43.82</v>
      </c>
      <c r="BT164" s="37">
        <v>43.82</v>
      </c>
      <c r="BU164" s="37">
        <v>2109</v>
      </c>
      <c r="BV164" s="14"/>
      <c r="BW164" s="37">
        <v>10448</v>
      </c>
      <c r="BX164" s="58">
        <v>5024</v>
      </c>
      <c r="BY164" s="58">
        <f t="shared" si="38"/>
        <v>5424</v>
      </c>
      <c r="BZ164" s="15"/>
      <c r="CA164" s="19">
        <f t="shared" si="39"/>
        <v>9270</v>
      </c>
      <c r="CB164" s="37">
        <v>4473</v>
      </c>
      <c r="CC164" s="37">
        <v>4797</v>
      </c>
      <c r="CD164" s="16"/>
      <c r="CE164" s="65">
        <f t="shared" si="40"/>
        <v>8990</v>
      </c>
      <c r="CF164" s="66">
        <v>4344</v>
      </c>
      <c r="CG164" s="66">
        <v>4646</v>
      </c>
      <c r="CH164" s="66">
        <v>2162</v>
      </c>
      <c r="CI164" s="15"/>
      <c r="CJ164" s="19">
        <f t="shared" si="41"/>
        <v>8985</v>
      </c>
      <c r="CK164" s="37">
        <v>4343</v>
      </c>
      <c r="CL164" s="37">
        <v>4642</v>
      </c>
      <c r="CM164" s="37">
        <v>8990</v>
      </c>
      <c r="CN164" s="17"/>
      <c r="CO164" s="40" t="s">
        <v>65</v>
      </c>
      <c r="CP164" s="65">
        <f t="shared" si="42"/>
        <v>8644</v>
      </c>
      <c r="CQ164" s="66">
        <v>4186</v>
      </c>
      <c r="CR164" s="66">
        <v>4458</v>
      </c>
      <c r="CS164" s="66">
        <v>2188</v>
      </c>
      <c r="CT164" s="15"/>
      <c r="CU164" s="19">
        <f t="shared" si="43"/>
        <v>8775</v>
      </c>
      <c r="CV164" s="38">
        <v>4236</v>
      </c>
      <c r="CW164" s="38">
        <v>4539</v>
      </c>
    </row>
    <row r="165" spans="2:101" ht="13.5" customHeight="1" x14ac:dyDescent="0.15">
      <c r="B165" s="167" t="s">
        <v>233</v>
      </c>
      <c r="C165" s="167"/>
      <c r="D165" s="40" t="s">
        <v>66</v>
      </c>
      <c r="E165" s="37">
        <v>12719</v>
      </c>
      <c r="F165" s="37">
        <v>12545</v>
      </c>
      <c r="G165" s="37">
        <v>12429</v>
      </c>
      <c r="H165" s="37">
        <v>12338</v>
      </c>
      <c r="I165" s="37">
        <v>12184</v>
      </c>
      <c r="J165" s="37">
        <v>12841</v>
      </c>
      <c r="K165" s="37">
        <v>12738</v>
      </c>
      <c r="L165" s="37">
        <v>12684</v>
      </c>
      <c r="M165" s="37">
        <v>12778</v>
      </c>
      <c r="N165" s="34">
        <v>12223</v>
      </c>
      <c r="O165" s="37">
        <v>12227</v>
      </c>
      <c r="P165" s="37">
        <v>12174</v>
      </c>
      <c r="Q165" s="37">
        <v>12151</v>
      </c>
      <c r="R165" s="37">
        <v>12156</v>
      </c>
      <c r="S165" s="37">
        <v>12161</v>
      </c>
      <c r="T165" s="37">
        <v>12129</v>
      </c>
      <c r="U165" s="37">
        <v>12080</v>
      </c>
      <c r="V165" s="37">
        <v>12171</v>
      </c>
      <c r="W165" s="37">
        <v>12170</v>
      </c>
      <c r="X165" s="37">
        <v>12233</v>
      </c>
      <c r="Y165" s="37">
        <v>12258</v>
      </c>
      <c r="Z165" s="37">
        <v>12292</v>
      </c>
      <c r="AA165" s="37">
        <v>12307</v>
      </c>
      <c r="AB165" s="37">
        <v>12292</v>
      </c>
      <c r="AC165" s="37">
        <v>12271</v>
      </c>
      <c r="AD165" s="37">
        <v>12139</v>
      </c>
      <c r="AE165" s="37">
        <v>12089</v>
      </c>
      <c r="AF165" s="37">
        <v>12141</v>
      </c>
      <c r="AG165" s="37">
        <v>12107</v>
      </c>
      <c r="AH165" s="37">
        <v>12042</v>
      </c>
      <c r="AI165" s="37">
        <v>12025</v>
      </c>
      <c r="AJ165" s="37">
        <v>12074</v>
      </c>
      <c r="AK165" s="37">
        <v>12049</v>
      </c>
      <c r="AL165" s="37">
        <v>12034</v>
      </c>
      <c r="AM165" s="37">
        <v>12026</v>
      </c>
      <c r="AN165" s="37">
        <v>12007</v>
      </c>
      <c r="AO165" s="37">
        <v>12032</v>
      </c>
      <c r="AP165" s="37">
        <v>11984</v>
      </c>
      <c r="AQ165" s="38">
        <v>11964</v>
      </c>
      <c r="AR165" s="38">
        <v>11903</v>
      </c>
      <c r="AS165" s="38">
        <v>11811</v>
      </c>
      <c r="AT165" s="38">
        <v>11697</v>
      </c>
      <c r="AU165" s="38">
        <v>11665</v>
      </c>
      <c r="AV165" s="38">
        <v>11530</v>
      </c>
      <c r="AW165" s="38">
        <v>11414</v>
      </c>
      <c r="AX165" s="38"/>
      <c r="AY165" s="38"/>
      <c r="AZ165" s="38"/>
      <c r="BA165" s="38"/>
      <c r="BB165" s="38"/>
      <c r="BC165" s="38"/>
      <c r="BD165" s="38"/>
      <c r="BE165" s="38"/>
      <c r="BF165" s="38"/>
      <c r="BG165" s="38"/>
      <c r="BH165" s="38"/>
      <c r="BI165" s="38"/>
      <c r="BJ165" s="38"/>
      <c r="BK165" s="38"/>
      <c r="BL165" s="38"/>
      <c r="BM165" s="38"/>
      <c r="BN165" s="38"/>
      <c r="BO165" s="38"/>
      <c r="BP165" s="38"/>
      <c r="BQ165" s="41" t="s">
        <v>66</v>
      </c>
      <c r="BR165" s="13"/>
      <c r="BS165" s="37">
        <v>52.04</v>
      </c>
      <c r="BT165" s="37">
        <v>52.03</v>
      </c>
      <c r="BU165" s="37">
        <v>3097</v>
      </c>
      <c r="BV165" s="14"/>
      <c r="BW165" s="37">
        <v>12030</v>
      </c>
      <c r="BX165" s="58">
        <v>5907</v>
      </c>
      <c r="BY165" s="58">
        <f t="shared" si="38"/>
        <v>6123</v>
      </c>
      <c r="BZ165" s="15"/>
      <c r="CA165" s="19">
        <f t="shared" si="39"/>
        <v>11775</v>
      </c>
      <c r="CB165" s="37">
        <v>5675</v>
      </c>
      <c r="CC165" s="37">
        <v>6100</v>
      </c>
      <c r="CD165" s="16"/>
      <c r="CE165" s="65">
        <f t="shared" si="40"/>
        <v>11890</v>
      </c>
      <c r="CF165" s="66">
        <v>5731</v>
      </c>
      <c r="CG165" s="66">
        <v>6159</v>
      </c>
      <c r="CH165" s="66">
        <v>3060</v>
      </c>
      <c r="CI165" s="15"/>
      <c r="CJ165" s="19">
        <f t="shared" si="41"/>
        <v>11873</v>
      </c>
      <c r="CK165" s="37">
        <v>5718</v>
      </c>
      <c r="CL165" s="37">
        <v>6155</v>
      </c>
      <c r="CM165" s="37">
        <v>11890</v>
      </c>
      <c r="CN165" s="17"/>
      <c r="CO165" s="40" t="s">
        <v>66</v>
      </c>
      <c r="CP165" s="65">
        <f t="shared" si="42"/>
        <v>11693</v>
      </c>
      <c r="CQ165" s="66">
        <v>5646</v>
      </c>
      <c r="CR165" s="66">
        <v>6047</v>
      </c>
      <c r="CS165" s="66">
        <v>3195</v>
      </c>
      <c r="CT165" s="15"/>
      <c r="CU165" s="19">
        <f t="shared" si="43"/>
        <v>11745</v>
      </c>
      <c r="CV165" s="38">
        <v>5686</v>
      </c>
      <c r="CW165" s="38">
        <v>6059</v>
      </c>
    </row>
    <row r="166" spans="2:101" ht="13.5" customHeight="1" x14ac:dyDescent="0.15">
      <c r="B166" s="167" t="s">
        <v>234</v>
      </c>
      <c r="C166" s="167"/>
      <c r="D166" s="40" t="s">
        <v>67</v>
      </c>
      <c r="E166" s="37">
        <v>7596</v>
      </c>
      <c r="F166" s="37">
        <v>7510</v>
      </c>
      <c r="G166" s="37">
        <v>6833</v>
      </c>
      <c r="H166" s="37">
        <v>6621</v>
      </c>
      <c r="I166" s="37">
        <v>6352</v>
      </c>
      <c r="J166" s="37">
        <v>6557</v>
      </c>
      <c r="K166" s="37">
        <v>6366</v>
      </c>
      <c r="L166" s="37">
        <v>6235</v>
      </c>
      <c r="M166" s="37">
        <v>6144</v>
      </c>
      <c r="N166" s="34">
        <v>6049</v>
      </c>
      <c r="O166" s="37">
        <v>5968</v>
      </c>
      <c r="P166" s="37">
        <v>5869</v>
      </c>
      <c r="Q166" s="37">
        <v>5839</v>
      </c>
      <c r="R166" s="37">
        <v>5848</v>
      </c>
      <c r="S166" s="37">
        <v>5830</v>
      </c>
      <c r="T166" s="37">
        <v>5813</v>
      </c>
      <c r="U166" s="37">
        <v>5794</v>
      </c>
      <c r="V166" s="37">
        <v>5763</v>
      </c>
      <c r="W166" s="37">
        <v>5731</v>
      </c>
      <c r="X166" s="37">
        <v>5738</v>
      </c>
      <c r="Y166" s="37">
        <v>5694</v>
      </c>
      <c r="Z166" s="37">
        <v>5635</v>
      </c>
      <c r="AA166" s="37">
        <v>5581</v>
      </c>
      <c r="AB166" s="37">
        <v>5573</v>
      </c>
      <c r="AC166" s="37">
        <v>5552</v>
      </c>
      <c r="AD166" s="37">
        <v>5528</v>
      </c>
      <c r="AE166" s="37">
        <v>5466</v>
      </c>
      <c r="AF166" s="37">
        <v>5414</v>
      </c>
      <c r="AG166" s="37">
        <v>5337</v>
      </c>
      <c r="AH166" s="37">
        <v>5265</v>
      </c>
      <c r="AI166" s="37">
        <v>5216</v>
      </c>
      <c r="AJ166" s="37">
        <v>5165</v>
      </c>
      <c r="AK166" s="37">
        <v>5107</v>
      </c>
      <c r="AL166" s="37">
        <v>5071</v>
      </c>
      <c r="AM166" s="37">
        <v>5021</v>
      </c>
      <c r="AN166" s="37">
        <v>4939</v>
      </c>
      <c r="AO166" s="37">
        <v>4866</v>
      </c>
      <c r="AP166" s="37">
        <v>4792</v>
      </c>
      <c r="AQ166" s="38">
        <v>4728</v>
      </c>
      <c r="AR166" s="38">
        <v>4699</v>
      </c>
      <c r="AS166" s="38">
        <v>4630</v>
      </c>
      <c r="AT166" s="38">
        <v>4545</v>
      </c>
      <c r="AU166" s="38">
        <v>4446</v>
      </c>
      <c r="AV166" s="38">
        <v>4409</v>
      </c>
      <c r="AW166" s="38">
        <v>4369</v>
      </c>
      <c r="AX166" s="38"/>
      <c r="AY166" s="38"/>
      <c r="AZ166" s="38"/>
      <c r="BA166" s="38"/>
      <c r="BB166" s="38"/>
      <c r="BC166" s="38"/>
      <c r="BD166" s="38"/>
      <c r="BE166" s="38"/>
      <c r="BF166" s="38"/>
      <c r="BG166" s="38"/>
      <c r="BH166" s="38"/>
      <c r="BI166" s="38"/>
      <c r="BJ166" s="38"/>
      <c r="BK166" s="38"/>
      <c r="BL166" s="38"/>
      <c r="BM166" s="38"/>
      <c r="BN166" s="38"/>
      <c r="BO166" s="38"/>
      <c r="BP166" s="38"/>
      <c r="BQ166" s="41" t="s">
        <v>67</v>
      </c>
      <c r="BR166" s="13"/>
      <c r="BS166" s="37">
        <v>60.96</v>
      </c>
      <c r="BT166" s="37">
        <v>60.96</v>
      </c>
      <c r="BU166" s="37">
        <v>1131</v>
      </c>
      <c r="BV166" s="14"/>
      <c r="BW166" s="37">
        <v>6397</v>
      </c>
      <c r="BX166" s="58">
        <v>3148</v>
      </c>
      <c r="BY166" s="58">
        <f t="shared" si="38"/>
        <v>3249</v>
      </c>
      <c r="BZ166" s="15"/>
      <c r="CA166" s="19">
        <f t="shared" si="39"/>
        <v>5036</v>
      </c>
      <c r="CB166" s="37">
        <v>2443</v>
      </c>
      <c r="CC166" s="37">
        <v>2593</v>
      </c>
      <c r="CD166" s="16"/>
      <c r="CE166" s="65">
        <f t="shared" si="40"/>
        <v>4765</v>
      </c>
      <c r="CF166" s="66">
        <v>2319</v>
      </c>
      <c r="CG166" s="66">
        <v>2446</v>
      </c>
      <c r="CH166" s="66">
        <v>1107</v>
      </c>
      <c r="CI166" s="15"/>
      <c r="CJ166" s="19">
        <f t="shared" si="41"/>
        <v>4764</v>
      </c>
      <c r="CK166" s="37">
        <v>2319</v>
      </c>
      <c r="CL166" s="37">
        <v>2445</v>
      </c>
      <c r="CM166" s="37">
        <v>4765</v>
      </c>
      <c r="CN166" s="17"/>
      <c r="CO166" s="40" t="s">
        <v>67</v>
      </c>
      <c r="CP166" s="65">
        <f t="shared" si="42"/>
        <v>4472</v>
      </c>
      <c r="CQ166" s="66">
        <v>2178</v>
      </c>
      <c r="CR166" s="66">
        <v>2294</v>
      </c>
      <c r="CS166" s="66">
        <v>1090</v>
      </c>
      <c r="CT166" s="15"/>
      <c r="CU166" s="19">
        <f t="shared" si="43"/>
        <v>4495</v>
      </c>
      <c r="CV166" s="38">
        <v>2167</v>
      </c>
      <c r="CW166" s="38">
        <v>2328</v>
      </c>
    </row>
    <row r="167" spans="2:101" ht="13.5" customHeight="1" x14ac:dyDescent="0.15">
      <c r="B167" s="167" t="s">
        <v>235</v>
      </c>
      <c r="C167" s="167"/>
      <c r="D167" s="40" t="s">
        <v>69</v>
      </c>
      <c r="E167" s="37">
        <v>13449</v>
      </c>
      <c r="F167" s="37">
        <v>13317</v>
      </c>
      <c r="G167" s="37">
        <v>13190</v>
      </c>
      <c r="H167" s="37">
        <v>13068</v>
      </c>
      <c r="I167" s="37">
        <v>12350</v>
      </c>
      <c r="J167" s="37">
        <v>12537</v>
      </c>
      <c r="K167" s="37">
        <v>12412</v>
      </c>
      <c r="L167" s="37">
        <v>12174</v>
      </c>
      <c r="M167" s="37">
        <v>11833</v>
      </c>
      <c r="N167" s="34">
        <v>11619</v>
      </c>
      <c r="O167" s="37">
        <v>11326</v>
      </c>
      <c r="P167" s="37">
        <v>11192</v>
      </c>
      <c r="Q167" s="37">
        <v>10781</v>
      </c>
      <c r="R167" s="37">
        <v>10521</v>
      </c>
      <c r="S167" s="37">
        <v>10369</v>
      </c>
      <c r="T167" s="37">
        <v>10133</v>
      </c>
      <c r="U167" s="37">
        <v>9790</v>
      </c>
      <c r="V167" s="37">
        <v>9522</v>
      </c>
      <c r="W167" s="37">
        <v>9297</v>
      </c>
      <c r="X167" s="37">
        <v>9134</v>
      </c>
      <c r="Y167" s="37">
        <v>8949</v>
      </c>
      <c r="Z167" s="37">
        <v>8736</v>
      </c>
      <c r="AA167" s="37">
        <v>8540</v>
      </c>
      <c r="AB167" s="37">
        <v>8387</v>
      </c>
      <c r="AC167" s="37">
        <v>8279</v>
      </c>
      <c r="AD167" s="37">
        <v>8114</v>
      </c>
      <c r="AE167" s="37">
        <v>7957</v>
      </c>
      <c r="AF167" s="37">
        <v>7826</v>
      </c>
      <c r="AG167" s="37">
        <v>7632</v>
      </c>
      <c r="AH167" s="37">
        <v>7451</v>
      </c>
      <c r="AI167" s="37">
        <v>7243</v>
      </c>
      <c r="AJ167" s="37">
        <v>7034</v>
      </c>
      <c r="AK167" s="37">
        <v>6845</v>
      </c>
      <c r="AL167" s="37">
        <v>6671</v>
      </c>
      <c r="AM167" s="37">
        <v>6528</v>
      </c>
      <c r="AN167" s="37">
        <v>6335</v>
      </c>
      <c r="AO167" s="37">
        <v>6215</v>
      </c>
      <c r="AP167" s="37">
        <v>6043</v>
      </c>
      <c r="AQ167" s="38">
        <v>5906</v>
      </c>
      <c r="AR167" s="38">
        <v>5767</v>
      </c>
      <c r="AS167" s="38">
        <v>5638</v>
      </c>
      <c r="AT167" s="38">
        <v>5525</v>
      </c>
      <c r="AU167" s="38">
        <v>5425</v>
      </c>
      <c r="AV167" s="38">
        <v>5314</v>
      </c>
      <c r="AW167" s="38">
        <v>5228</v>
      </c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  <c r="BJ167" s="38"/>
      <c r="BK167" s="38"/>
      <c r="BL167" s="38"/>
      <c r="BM167" s="38"/>
      <c r="BN167" s="38"/>
      <c r="BO167" s="38"/>
      <c r="BP167" s="38"/>
      <c r="BQ167" s="41" t="s">
        <v>69</v>
      </c>
      <c r="BR167" s="13"/>
      <c r="BS167" s="37">
        <v>72.91</v>
      </c>
      <c r="BT167" s="37">
        <v>72.88</v>
      </c>
      <c r="BU167" s="37">
        <v>1997</v>
      </c>
      <c r="BV167" s="14"/>
      <c r="BW167" s="37">
        <v>11974</v>
      </c>
      <c r="BX167" s="58">
        <v>6038</v>
      </c>
      <c r="BY167" s="58">
        <f t="shared" si="38"/>
        <v>5936</v>
      </c>
      <c r="BZ167" s="15"/>
      <c r="CA167" s="19">
        <f t="shared" si="39"/>
        <v>6773</v>
      </c>
      <c r="CB167" s="37">
        <v>3375</v>
      </c>
      <c r="CC167" s="37">
        <v>3398</v>
      </c>
      <c r="CD167" s="16"/>
      <c r="CE167" s="65">
        <f t="shared" si="40"/>
        <v>5891</v>
      </c>
      <c r="CF167" s="66">
        <v>2938</v>
      </c>
      <c r="CG167" s="66">
        <v>2953</v>
      </c>
      <c r="CH167" s="66">
        <v>2049</v>
      </c>
      <c r="CI167" s="15"/>
      <c r="CJ167" s="19">
        <f t="shared" si="41"/>
        <v>5886</v>
      </c>
      <c r="CK167" s="37">
        <v>2936</v>
      </c>
      <c r="CL167" s="37">
        <v>2950</v>
      </c>
      <c r="CM167" s="37">
        <v>5891</v>
      </c>
      <c r="CN167" s="17"/>
      <c r="CO167" s="40" t="s">
        <v>69</v>
      </c>
      <c r="CP167" s="65">
        <f t="shared" si="42"/>
        <v>5278</v>
      </c>
      <c r="CQ167" s="66">
        <v>2611</v>
      </c>
      <c r="CR167" s="66">
        <v>2667</v>
      </c>
      <c r="CS167" s="66">
        <v>1942</v>
      </c>
      <c r="CT167" s="15"/>
      <c r="CU167" s="19">
        <f t="shared" si="43"/>
        <v>5301</v>
      </c>
      <c r="CV167" s="38">
        <v>2653</v>
      </c>
      <c r="CW167" s="38">
        <v>2648</v>
      </c>
    </row>
    <row r="168" spans="2:101" ht="13.5" customHeight="1" x14ac:dyDescent="0.15">
      <c r="B168" s="167" t="s">
        <v>236</v>
      </c>
      <c r="C168" s="167"/>
      <c r="D168" s="40" t="s">
        <v>70</v>
      </c>
      <c r="E168" s="37">
        <v>17774</v>
      </c>
      <c r="F168" s="37">
        <v>17771</v>
      </c>
      <c r="G168" s="37">
        <v>17714</v>
      </c>
      <c r="H168" s="37">
        <v>17191</v>
      </c>
      <c r="I168" s="37">
        <v>17191</v>
      </c>
      <c r="J168" s="37">
        <v>19092</v>
      </c>
      <c r="K168" s="37">
        <v>18809</v>
      </c>
      <c r="L168" s="37">
        <v>18573</v>
      </c>
      <c r="M168" s="37">
        <v>18426</v>
      </c>
      <c r="N168" s="34">
        <v>18116</v>
      </c>
      <c r="O168" s="37">
        <v>17850</v>
      </c>
      <c r="P168" s="37">
        <v>17761</v>
      </c>
      <c r="Q168" s="37">
        <v>17434</v>
      </c>
      <c r="R168" s="37">
        <v>17194</v>
      </c>
      <c r="S168" s="37">
        <v>17046</v>
      </c>
      <c r="T168" s="37">
        <v>16599</v>
      </c>
      <c r="U168" s="37">
        <v>16604</v>
      </c>
      <c r="V168" s="37">
        <v>16535</v>
      </c>
      <c r="W168" s="37">
        <v>16482</v>
      </c>
      <c r="X168" s="37">
        <v>16452</v>
      </c>
      <c r="Y168" s="37">
        <v>16386</v>
      </c>
      <c r="Z168" s="37">
        <v>16210</v>
      </c>
      <c r="AA168" s="37">
        <v>16160</v>
      </c>
      <c r="AB168" s="37">
        <v>16104</v>
      </c>
      <c r="AC168" s="37">
        <v>16021</v>
      </c>
      <c r="AD168" s="37">
        <v>16018</v>
      </c>
      <c r="AE168" s="37">
        <v>15915</v>
      </c>
      <c r="AF168" s="37">
        <v>15767</v>
      </c>
      <c r="AG168" s="37">
        <v>15675</v>
      </c>
      <c r="AH168" s="37">
        <v>15626</v>
      </c>
      <c r="AI168" s="37">
        <v>15483</v>
      </c>
      <c r="AJ168" s="37">
        <v>15302</v>
      </c>
      <c r="AK168" s="37">
        <v>15174</v>
      </c>
      <c r="AL168" s="37">
        <v>14982</v>
      </c>
      <c r="AM168" s="37">
        <v>14870</v>
      </c>
      <c r="AN168" s="37">
        <v>14764</v>
      </c>
      <c r="AO168" s="37">
        <v>14638</v>
      </c>
      <c r="AP168" s="37">
        <v>14502</v>
      </c>
      <c r="AQ168" s="38">
        <v>14435</v>
      </c>
      <c r="AR168" s="38">
        <v>14352</v>
      </c>
      <c r="AS168" s="38">
        <v>14256</v>
      </c>
      <c r="AT168" s="38">
        <v>14065</v>
      </c>
      <c r="AU168" s="38">
        <v>13940</v>
      </c>
      <c r="AV168" s="38">
        <v>13831</v>
      </c>
      <c r="AW168" s="38">
        <v>13654</v>
      </c>
      <c r="AX168" s="38"/>
      <c r="AY168" s="38"/>
      <c r="AZ168" s="38"/>
      <c r="BA168" s="38"/>
      <c r="BB168" s="38"/>
      <c r="BC168" s="38"/>
      <c r="BD168" s="38"/>
      <c r="BE168" s="38"/>
      <c r="BF168" s="38"/>
      <c r="BG168" s="38"/>
      <c r="BH168" s="38"/>
      <c r="BI168" s="38"/>
      <c r="BJ168" s="38"/>
      <c r="BK168" s="38"/>
      <c r="BL168" s="38"/>
      <c r="BM168" s="38"/>
      <c r="BN168" s="38"/>
      <c r="BO168" s="38"/>
      <c r="BP168" s="38"/>
      <c r="BQ168" s="41" t="s">
        <v>70</v>
      </c>
      <c r="BR168" s="13"/>
      <c r="BS168" s="37">
        <v>123.74</v>
      </c>
      <c r="BT168" s="37">
        <v>123.74</v>
      </c>
      <c r="BU168" s="37">
        <v>3924</v>
      </c>
      <c r="BV168" s="14"/>
      <c r="BW168" s="37">
        <v>16962</v>
      </c>
      <c r="BX168" s="58">
        <v>8077</v>
      </c>
      <c r="BY168" s="58">
        <f t="shared" si="38"/>
        <v>8885</v>
      </c>
      <c r="BZ168" s="15"/>
      <c r="CA168" s="19">
        <f t="shared" si="39"/>
        <v>15345</v>
      </c>
      <c r="CB168" s="37">
        <v>7446</v>
      </c>
      <c r="CC168" s="37">
        <v>7899</v>
      </c>
      <c r="CD168" s="16"/>
      <c r="CE168" s="65">
        <f t="shared" si="40"/>
        <v>14653</v>
      </c>
      <c r="CF168" s="66">
        <v>7124</v>
      </c>
      <c r="CG168" s="66">
        <v>7529</v>
      </c>
      <c r="CH168" s="66">
        <v>3903</v>
      </c>
      <c r="CI168" s="15"/>
      <c r="CJ168" s="19">
        <f t="shared" si="41"/>
        <v>14638</v>
      </c>
      <c r="CK168" s="37">
        <v>7120</v>
      </c>
      <c r="CL168" s="37">
        <v>7518</v>
      </c>
      <c r="CM168" s="37">
        <v>14653</v>
      </c>
      <c r="CN168" s="17"/>
      <c r="CO168" s="40" t="s">
        <v>70</v>
      </c>
      <c r="CP168" s="65">
        <f t="shared" si="42"/>
        <v>14213</v>
      </c>
      <c r="CQ168" s="66">
        <v>6906</v>
      </c>
      <c r="CR168" s="66">
        <v>7307</v>
      </c>
      <c r="CS168" s="66">
        <v>3979</v>
      </c>
      <c r="CT168" s="15"/>
      <c r="CU168" s="19">
        <f t="shared" si="43"/>
        <v>14303</v>
      </c>
      <c r="CV168" s="38">
        <v>6950</v>
      </c>
      <c r="CW168" s="38">
        <v>7353</v>
      </c>
    </row>
    <row r="169" spans="2:101" ht="13.5" customHeight="1" x14ac:dyDescent="0.15">
      <c r="B169" s="167" t="s">
        <v>237</v>
      </c>
      <c r="C169" s="167"/>
      <c r="D169" s="40" t="s">
        <v>71</v>
      </c>
      <c r="E169" s="37">
        <v>6552</v>
      </c>
      <c r="F169" s="37">
        <v>6479</v>
      </c>
      <c r="G169" s="37">
        <v>6358</v>
      </c>
      <c r="H169" s="37">
        <v>6286</v>
      </c>
      <c r="I169" s="37">
        <v>6091</v>
      </c>
      <c r="J169" s="37">
        <v>6634</v>
      </c>
      <c r="K169" s="37">
        <v>6568</v>
      </c>
      <c r="L169" s="37">
        <v>6486</v>
      </c>
      <c r="M169" s="37">
        <v>6256</v>
      </c>
      <c r="N169" s="34">
        <v>5531</v>
      </c>
      <c r="O169" s="37">
        <v>5454</v>
      </c>
      <c r="P169" s="37">
        <v>5393</v>
      </c>
      <c r="Q169" s="37">
        <v>5324</v>
      </c>
      <c r="R169" s="37">
        <v>5265</v>
      </c>
      <c r="S169" s="37">
        <v>5205</v>
      </c>
      <c r="T169" s="37">
        <v>5157</v>
      </c>
      <c r="U169" s="37">
        <v>5220</v>
      </c>
      <c r="V169" s="37">
        <v>5150</v>
      </c>
      <c r="W169" s="37">
        <v>5195</v>
      </c>
      <c r="X169" s="37">
        <v>5148</v>
      </c>
      <c r="Y169" s="37">
        <v>5162</v>
      </c>
      <c r="Z169" s="37">
        <v>5127</v>
      </c>
      <c r="AA169" s="37">
        <v>5078</v>
      </c>
      <c r="AB169" s="37">
        <v>5090</v>
      </c>
      <c r="AC169" s="37">
        <v>5085</v>
      </c>
      <c r="AD169" s="37">
        <v>5070</v>
      </c>
      <c r="AE169" s="37">
        <v>5057</v>
      </c>
      <c r="AF169" s="37">
        <v>5041</v>
      </c>
      <c r="AG169" s="37">
        <v>5046</v>
      </c>
      <c r="AH169" s="37">
        <v>5006</v>
      </c>
      <c r="AI169" s="37">
        <v>4976</v>
      </c>
      <c r="AJ169" s="37">
        <v>4923</v>
      </c>
      <c r="AK169" s="37">
        <v>4878</v>
      </c>
      <c r="AL169" s="37">
        <v>4835</v>
      </c>
      <c r="AM169" s="37">
        <v>4786</v>
      </c>
      <c r="AN169" s="37">
        <v>4758</v>
      </c>
      <c r="AO169" s="37">
        <v>4702</v>
      </c>
      <c r="AP169" s="37">
        <v>4659</v>
      </c>
      <c r="AQ169" s="38">
        <v>4608</v>
      </c>
      <c r="AR169" s="38">
        <v>4570</v>
      </c>
      <c r="AS169" s="38">
        <v>4494</v>
      </c>
      <c r="AT169" s="38">
        <v>4415</v>
      </c>
      <c r="AU169" s="38">
        <v>4347</v>
      </c>
      <c r="AV169" s="38">
        <v>4257</v>
      </c>
      <c r="AW169" s="38">
        <v>4225</v>
      </c>
      <c r="AX169" s="38"/>
      <c r="AY169" s="38"/>
      <c r="AZ169" s="38"/>
      <c r="BA169" s="38"/>
      <c r="BB169" s="38"/>
      <c r="BC169" s="38"/>
      <c r="BD169" s="38"/>
      <c r="BE169" s="38"/>
      <c r="BF169" s="38"/>
      <c r="BG169" s="38"/>
      <c r="BH169" s="38"/>
      <c r="BI169" s="38"/>
      <c r="BJ169" s="38"/>
      <c r="BK169" s="38"/>
      <c r="BL169" s="38"/>
      <c r="BM169" s="38"/>
      <c r="BN169" s="38"/>
      <c r="BO169" s="38"/>
      <c r="BP169" s="38"/>
      <c r="BQ169" s="41" t="s">
        <v>71</v>
      </c>
      <c r="BR169" s="13"/>
      <c r="BS169" s="37">
        <v>68.14</v>
      </c>
      <c r="BT169" s="37">
        <v>68.14</v>
      </c>
      <c r="BU169" s="37">
        <v>1253</v>
      </c>
      <c r="BV169" s="14"/>
      <c r="BW169" s="37">
        <v>6050</v>
      </c>
      <c r="BX169" s="58">
        <v>2946</v>
      </c>
      <c r="BY169" s="58">
        <f t="shared" si="38"/>
        <v>3104</v>
      </c>
      <c r="BZ169" s="15"/>
      <c r="CA169" s="19">
        <f t="shared" si="39"/>
        <v>4915</v>
      </c>
      <c r="CB169" s="37">
        <v>2395</v>
      </c>
      <c r="CC169" s="37">
        <v>2520</v>
      </c>
      <c r="CD169" s="16"/>
      <c r="CE169" s="65">
        <f t="shared" si="40"/>
        <v>4743</v>
      </c>
      <c r="CF169" s="66">
        <v>2316</v>
      </c>
      <c r="CG169" s="66">
        <v>2427</v>
      </c>
      <c r="CH169" s="66">
        <v>1153</v>
      </c>
      <c r="CI169" s="15"/>
      <c r="CJ169" s="19">
        <f t="shared" si="41"/>
        <v>4726</v>
      </c>
      <c r="CK169" s="37">
        <v>2314</v>
      </c>
      <c r="CL169" s="37">
        <v>2412</v>
      </c>
      <c r="CM169" s="37">
        <v>4743</v>
      </c>
      <c r="CN169" s="17"/>
      <c r="CO169" s="40" t="s">
        <v>71</v>
      </c>
      <c r="CP169" s="65">
        <f t="shared" si="42"/>
        <v>4380</v>
      </c>
      <c r="CQ169" s="66">
        <v>2123</v>
      </c>
      <c r="CR169" s="66">
        <v>2257</v>
      </c>
      <c r="CS169" s="66">
        <v>1139</v>
      </c>
      <c r="CT169" s="15"/>
      <c r="CU169" s="19">
        <f t="shared" si="43"/>
        <v>4538</v>
      </c>
      <c r="CV169" s="38">
        <v>2196</v>
      </c>
      <c r="CW169" s="38">
        <v>2342</v>
      </c>
    </row>
    <row r="170" spans="2:101" ht="13.5" customHeight="1" x14ac:dyDescent="0.15">
      <c r="B170" s="167" t="s">
        <v>238</v>
      </c>
      <c r="C170" s="167"/>
      <c r="D170" s="40" t="s">
        <v>72</v>
      </c>
      <c r="E170" s="37">
        <v>15359</v>
      </c>
      <c r="F170" s="37">
        <v>15276</v>
      </c>
      <c r="G170" s="37">
        <v>14782</v>
      </c>
      <c r="H170" s="37">
        <v>14591</v>
      </c>
      <c r="I170" s="37">
        <v>14269</v>
      </c>
      <c r="J170" s="37">
        <v>15003</v>
      </c>
      <c r="K170" s="37">
        <v>14492</v>
      </c>
      <c r="L170" s="37">
        <v>14310</v>
      </c>
      <c r="M170" s="37">
        <v>14469</v>
      </c>
      <c r="N170" s="34">
        <v>14131</v>
      </c>
      <c r="O170" s="37">
        <v>13985</v>
      </c>
      <c r="P170" s="37">
        <v>13831</v>
      </c>
      <c r="Q170" s="37">
        <v>13716</v>
      </c>
      <c r="R170" s="37">
        <v>13727</v>
      </c>
      <c r="S170" s="37">
        <v>13703</v>
      </c>
      <c r="T170" s="37">
        <v>13655</v>
      </c>
      <c r="U170" s="37">
        <v>13643</v>
      </c>
      <c r="V170" s="37">
        <v>13673</v>
      </c>
      <c r="W170" s="37">
        <v>13685</v>
      </c>
      <c r="X170" s="37">
        <v>13655</v>
      </c>
      <c r="Y170" s="37">
        <v>13684</v>
      </c>
      <c r="Z170" s="37">
        <v>13698</v>
      </c>
      <c r="AA170" s="37">
        <v>13694</v>
      </c>
      <c r="AB170" s="37">
        <v>13642</v>
      </c>
      <c r="AC170" s="37">
        <v>13596</v>
      </c>
      <c r="AD170" s="37">
        <v>13563</v>
      </c>
      <c r="AE170" s="37">
        <v>13457</v>
      </c>
      <c r="AF170" s="37">
        <v>13431</v>
      </c>
      <c r="AG170" s="37">
        <v>13348</v>
      </c>
      <c r="AH170" s="37">
        <v>13206</v>
      </c>
      <c r="AI170" s="37">
        <v>13119</v>
      </c>
      <c r="AJ170" s="37">
        <v>13077</v>
      </c>
      <c r="AK170" s="37">
        <v>12952</v>
      </c>
      <c r="AL170" s="37">
        <v>12927</v>
      </c>
      <c r="AM170" s="37">
        <v>12806</v>
      </c>
      <c r="AN170" s="37">
        <v>12791</v>
      </c>
      <c r="AO170" s="37">
        <v>12785</v>
      </c>
      <c r="AP170" s="37">
        <v>12714</v>
      </c>
      <c r="AQ170" s="38">
        <v>12601</v>
      </c>
      <c r="AR170" s="38">
        <v>12481</v>
      </c>
      <c r="AS170" s="38">
        <v>12402</v>
      </c>
      <c r="AT170" s="38">
        <v>12306</v>
      </c>
      <c r="AU170" s="38">
        <v>12156</v>
      </c>
      <c r="AV170" s="38">
        <v>12101</v>
      </c>
      <c r="AW170" s="38">
        <v>11969</v>
      </c>
      <c r="AX170" s="38">
        <v>11861</v>
      </c>
      <c r="AY170" s="38">
        <v>11685</v>
      </c>
      <c r="AZ170" s="38">
        <v>11512</v>
      </c>
      <c r="BA170" s="38">
        <v>11396</v>
      </c>
      <c r="BB170" s="15"/>
      <c r="BC170" s="38"/>
      <c r="BD170" s="38"/>
      <c r="BE170" s="38"/>
      <c r="BF170" s="38"/>
      <c r="BG170" s="38"/>
      <c r="BH170" s="38"/>
      <c r="BI170" s="38"/>
      <c r="BJ170" s="38"/>
      <c r="BK170" s="38"/>
      <c r="BL170" s="38"/>
      <c r="BM170" s="38"/>
      <c r="BN170" s="38"/>
      <c r="BO170" s="38"/>
      <c r="BP170" s="38"/>
      <c r="BQ170" s="41" t="s">
        <v>72</v>
      </c>
      <c r="BR170" s="13"/>
      <c r="BS170" s="37">
        <v>106.69</v>
      </c>
      <c r="BT170" s="37">
        <v>106.69</v>
      </c>
      <c r="BU170" s="37">
        <v>3276</v>
      </c>
      <c r="BV170" s="14"/>
      <c r="BW170" s="37">
        <v>14235</v>
      </c>
      <c r="BX170" s="58">
        <v>6914</v>
      </c>
      <c r="BY170" s="58">
        <f t="shared" si="38"/>
        <v>7321</v>
      </c>
      <c r="BZ170" s="15"/>
      <c r="CA170" s="19">
        <f t="shared" si="39"/>
        <v>12876</v>
      </c>
      <c r="CB170" s="37">
        <v>6276</v>
      </c>
      <c r="CC170" s="37">
        <v>6600</v>
      </c>
      <c r="CD170" s="16"/>
      <c r="CE170" s="65">
        <f t="shared" si="40"/>
        <v>12572</v>
      </c>
      <c r="CF170" s="66">
        <v>6087</v>
      </c>
      <c r="CG170" s="66">
        <v>6485</v>
      </c>
      <c r="CH170" s="66">
        <v>3232</v>
      </c>
      <c r="CI170" s="15"/>
      <c r="CJ170" s="19">
        <f t="shared" si="41"/>
        <v>12569</v>
      </c>
      <c r="CK170" s="37">
        <v>6087</v>
      </c>
      <c r="CL170" s="37">
        <v>6482</v>
      </c>
      <c r="CM170" s="37">
        <v>12572</v>
      </c>
      <c r="CN170" s="17"/>
      <c r="CO170" s="40" t="s">
        <v>72</v>
      </c>
      <c r="CP170" s="65">
        <f t="shared" si="42"/>
        <v>12101</v>
      </c>
      <c r="CQ170" s="66">
        <v>5811</v>
      </c>
      <c r="CR170" s="66">
        <v>6290</v>
      </c>
      <c r="CS170" s="66">
        <v>3284</v>
      </c>
      <c r="CT170" s="15"/>
      <c r="CU170" s="19">
        <f t="shared" si="43"/>
        <v>12307</v>
      </c>
      <c r="CV170" s="38">
        <v>5952</v>
      </c>
      <c r="CW170" s="38">
        <v>6355</v>
      </c>
    </row>
    <row r="171" spans="2:101" ht="13.5" customHeight="1" x14ac:dyDescent="0.15">
      <c r="B171" s="167" t="s">
        <v>239</v>
      </c>
      <c r="C171" s="167"/>
      <c r="D171" s="40" t="s">
        <v>73</v>
      </c>
      <c r="E171" s="37">
        <v>11781</v>
      </c>
      <c r="F171" s="37">
        <v>11625</v>
      </c>
      <c r="G171" s="37">
        <v>11525</v>
      </c>
      <c r="H171" s="37">
        <v>11451</v>
      </c>
      <c r="I171" s="37">
        <v>11248</v>
      </c>
      <c r="J171" s="37">
        <v>11268</v>
      </c>
      <c r="K171" s="37">
        <v>11161</v>
      </c>
      <c r="L171" s="37">
        <v>11130</v>
      </c>
      <c r="M171" s="37">
        <v>11039</v>
      </c>
      <c r="N171" s="34">
        <v>10963</v>
      </c>
      <c r="O171" s="37">
        <v>10818</v>
      </c>
      <c r="P171" s="37">
        <v>10791</v>
      </c>
      <c r="Q171" s="37">
        <v>10716</v>
      </c>
      <c r="R171" s="37">
        <v>10637</v>
      </c>
      <c r="S171" s="37">
        <v>10629</v>
      </c>
      <c r="T171" s="37">
        <v>10572</v>
      </c>
      <c r="U171" s="37">
        <v>10488</v>
      </c>
      <c r="V171" s="37">
        <v>10555</v>
      </c>
      <c r="W171" s="37">
        <v>10557</v>
      </c>
      <c r="X171" s="37">
        <v>10602</v>
      </c>
      <c r="Y171" s="37">
        <v>10521</v>
      </c>
      <c r="Z171" s="37">
        <v>10458</v>
      </c>
      <c r="AA171" s="37">
        <v>10413</v>
      </c>
      <c r="AB171" s="37">
        <v>10317</v>
      </c>
      <c r="AC171" s="37">
        <v>10245</v>
      </c>
      <c r="AD171" s="37">
        <v>10202</v>
      </c>
      <c r="AE171" s="37">
        <v>10142</v>
      </c>
      <c r="AF171" s="37">
        <v>10094</v>
      </c>
      <c r="AG171" s="37">
        <v>10014</v>
      </c>
      <c r="AH171" s="37">
        <v>9904</v>
      </c>
      <c r="AI171" s="37">
        <v>9819</v>
      </c>
      <c r="AJ171" s="37">
        <v>9714</v>
      </c>
      <c r="AK171" s="37">
        <v>9627</v>
      </c>
      <c r="AL171" s="37">
        <v>9547</v>
      </c>
      <c r="AM171" s="37">
        <v>9515</v>
      </c>
      <c r="AN171" s="37">
        <v>9403</v>
      </c>
      <c r="AO171" s="37">
        <v>9273</v>
      </c>
      <c r="AP171" s="37">
        <v>9167</v>
      </c>
      <c r="AQ171" s="38">
        <v>9117</v>
      </c>
      <c r="AR171" s="38">
        <v>9029</v>
      </c>
      <c r="AS171" s="38">
        <v>8995</v>
      </c>
      <c r="AT171" s="38">
        <v>8885</v>
      </c>
      <c r="AU171" s="38">
        <v>8737</v>
      </c>
      <c r="AV171" s="38">
        <v>8604</v>
      </c>
      <c r="AW171" s="38">
        <v>8495</v>
      </c>
      <c r="AX171" s="38">
        <v>8289</v>
      </c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  <c r="BK171" s="38"/>
      <c r="BL171" s="38"/>
      <c r="BM171" s="38"/>
      <c r="BN171" s="38"/>
      <c r="BO171" s="38"/>
      <c r="BP171" s="38"/>
      <c r="BQ171" s="41" t="s">
        <v>73</v>
      </c>
      <c r="BR171" s="13"/>
      <c r="BS171" s="37">
        <v>42.28</v>
      </c>
      <c r="BT171" s="37">
        <v>42.28</v>
      </c>
      <c r="BU171" s="37">
        <v>2255</v>
      </c>
      <c r="BV171" s="14"/>
      <c r="BW171" s="37">
        <v>11033</v>
      </c>
      <c r="BX171" s="58">
        <v>5474</v>
      </c>
      <c r="BY171" s="58">
        <f t="shared" si="38"/>
        <v>5559</v>
      </c>
      <c r="BZ171" s="15"/>
      <c r="CA171" s="19">
        <f t="shared" si="39"/>
        <v>9698</v>
      </c>
      <c r="CB171" s="37">
        <v>4676</v>
      </c>
      <c r="CC171" s="37">
        <v>5022</v>
      </c>
      <c r="CD171" s="16"/>
      <c r="CE171" s="65">
        <f t="shared" si="40"/>
        <v>9277</v>
      </c>
      <c r="CF171" s="66">
        <v>4445</v>
      </c>
      <c r="CG171" s="66">
        <v>4832</v>
      </c>
      <c r="CH171" s="66">
        <v>2220</v>
      </c>
      <c r="CI171" s="15"/>
      <c r="CJ171" s="19">
        <f t="shared" si="41"/>
        <v>9274</v>
      </c>
      <c r="CK171" s="37">
        <v>4445</v>
      </c>
      <c r="CL171" s="37">
        <v>4829</v>
      </c>
      <c r="CM171" s="37">
        <v>9277</v>
      </c>
      <c r="CN171" s="17"/>
      <c r="CO171" s="40" t="s">
        <v>73</v>
      </c>
      <c r="CP171" s="65">
        <f t="shared" si="42"/>
        <v>8841</v>
      </c>
      <c r="CQ171" s="66">
        <v>4226</v>
      </c>
      <c r="CR171" s="66">
        <v>4615</v>
      </c>
      <c r="CS171" s="66">
        <v>2252</v>
      </c>
      <c r="CT171" s="15"/>
      <c r="CU171" s="19">
        <f t="shared" si="43"/>
        <v>8910</v>
      </c>
      <c r="CV171" s="38">
        <v>4244</v>
      </c>
      <c r="CW171" s="38">
        <v>4666</v>
      </c>
    </row>
    <row r="172" spans="2:101" ht="13.5" customHeight="1" x14ac:dyDescent="0.15">
      <c r="B172" s="167" t="s">
        <v>240</v>
      </c>
      <c r="C172" s="167"/>
      <c r="D172" s="40" t="s">
        <v>74</v>
      </c>
      <c r="E172" s="37">
        <v>7011</v>
      </c>
      <c r="F172" s="37">
        <v>6991</v>
      </c>
      <c r="G172" s="37">
        <v>6845</v>
      </c>
      <c r="H172" s="37">
        <v>6799</v>
      </c>
      <c r="I172" s="37">
        <v>6734</v>
      </c>
      <c r="J172" s="37">
        <v>7014</v>
      </c>
      <c r="K172" s="37">
        <v>6931</v>
      </c>
      <c r="L172" s="37">
        <v>6958</v>
      </c>
      <c r="M172" s="37">
        <v>6844</v>
      </c>
      <c r="N172" s="34">
        <v>6726</v>
      </c>
      <c r="O172" s="37">
        <v>6671</v>
      </c>
      <c r="P172" s="37">
        <v>6682</v>
      </c>
      <c r="Q172" s="37">
        <v>6601</v>
      </c>
      <c r="R172" s="37">
        <v>6588</v>
      </c>
      <c r="S172" s="37">
        <v>6490</v>
      </c>
      <c r="T172" s="37">
        <v>6449</v>
      </c>
      <c r="U172" s="37">
        <v>6459</v>
      </c>
      <c r="V172" s="37">
        <v>6454</v>
      </c>
      <c r="W172" s="37">
        <v>6406</v>
      </c>
      <c r="X172" s="37">
        <v>6374</v>
      </c>
      <c r="Y172" s="37">
        <v>6350</v>
      </c>
      <c r="Z172" s="37">
        <v>6387</v>
      </c>
      <c r="AA172" s="37">
        <v>6378</v>
      </c>
      <c r="AB172" s="37">
        <v>6350</v>
      </c>
      <c r="AC172" s="37">
        <v>6295</v>
      </c>
      <c r="AD172" s="37">
        <v>6302</v>
      </c>
      <c r="AE172" s="37">
        <v>6290</v>
      </c>
      <c r="AF172" s="37">
        <v>6299</v>
      </c>
      <c r="AG172" s="37">
        <v>6303</v>
      </c>
      <c r="AH172" s="37">
        <v>6276</v>
      </c>
      <c r="AI172" s="37">
        <v>6253</v>
      </c>
      <c r="AJ172" s="37">
        <v>6133</v>
      </c>
      <c r="AK172" s="37">
        <v>6097</v>
      </c>
      <c r="AL172" s="37">
        <v>6039</v>
      </c>
      <c r="AM172" s="37">
        <v>5994</v>
      </c>
      <c r="AN172" s="37">
        <v>5927</v>
      </c>
      <c r="AO172" s="37">
        <v>5903</v>
      </c>
      <c r="AP172" s="37">
        <v>5871</v>
      </c>
      <c r="AQ172" s="38">
        <v>5802</v>
      </c>
      <c r="AR172" s="38">
        <v>5781</v>
      </c>
      <c r="AS172" s="38">
        <v>5748</v>
      </c>
      <c r="AT172" s="38">
        <v>5705</v>
      </c>
      <c r="AU172" s="38">
        <v>5646</v>
      </c>
      <c r="AV172" s="38">
        <v>5641</v>
      </c>
      <c r="AW172" s="38">
        <v>5588</v>
      </c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  <c r="BK172" s="38"/>
      <c r="BL172" s="38"/>
      <c r="BM172" s="38"/>
      <c r="BN172" s="38"/>
      <c r="BO172" s="38"/>
      <c r="BP172" s="38"/>
      <c r="BQ172" s="41" t="s">
        <v>74</v>
      </c>
      <c r="BR172" s="13"/>
      <c r="BS172" s="37">
        <v>39.68</v>
      </c>
      <c r="BT172" s="37">
        <v>39.68</v>
      </c>
      <c r="BU172" s="37">
        <v>1376</v>
      </c>
      <c r="BV172" s="14"/>
      <c r="BW172" s="37">
        <v>6663</v>
      </c>
      <c r="BX172" s="58">
        <v>3308</v>
      </c>
      <c r="BY172" s="58">
        <f t="shared" si="38"/>
        <v>3355</v>
      </c>
      <c r="BZ172" s="15"/>
      <c r="CA172" s="19">
        <f t="shared" si="39"/>
        <v>6056</v>
      </c>
      <c r="CB172" s="37">
        <v>2931</v>
      </c>
      <c r="CC172" s="37">
        <v>3125</v>
      </c>
      <c r="CD172" s="16"/>
      <c r="CE172" s="65">
        <f t="shared" si="40"/>
        <v>5775</v>
      </c>
      <c r="CF172" s="66">
        <v>2811</v>
      </c>
      <c r="CG172" s="66">
        <v>2964</v>
      </c>
      <c r="CH172" s="66">
        <v>1375</v>
      </c>
      <c r="CI172" s="15"/>
      <c r="CJ172" s="19">
        <f t="shared" si="41"/>
        <v>5772</v>
      </c>
      <c r="CK172" s="37">
        <v>2810</v>
      </c>
      <c r="CL172" s="37">
        <v>2962</v>
      </c>
      <c r="CM172" s="37">
        <v>5775</v>
      </c>
      <c r="CN172" s="17"/>
      <c r="CO172" s="40" t="s">
        <v>74</v>
      </c>
      <c r="CP172" s="65">
        <f t="shared" si="42"/>
        <v>5641</v>
      </c>
      <c r="CQ172" s="66">
        <v>2756</v>
      </c>
      <c r="CR172" s="66">
        <v>2885</v>
      </c>
      <c r="CS172" s="66">
        <v>1392</v>
      </c>
      <c r="CT172" s="15"/>
      <c r="CU172" s="19">
        <f t="shared" si="43"/>
        <v>5628</v>
      </c>
      <c r="CV172" s="38">
        <v>2780</v>
      </c>
      <c r="CW172" s="38">
        <v>2848</v>
      </c>
    </row>
    <row r="173" spans="2:101" ht="13.5" customHeight="1" x14ac:dyDescent="0.15">
      <c r="B173" s="169"/>
      <c r="C173" s="169"/>
      <c r="D173" s="70" t="s">
        <v>75</v>
      </c>
      <c r="E173" s="43">
        <f>E68</f>
        <v>1735913</v>
      </c>
      <c r="F173" s="43">
        <f t="shared" ref="F173:BI173" si="44">F68</f>
        <v>1733304</v>
      </c>
      <c r="G173" s="43">
        <f t="shared" si="44"/>
        <v>1726035</v>
      </c>
      <c r="H173" s="43">
        <f t="shared" si="44"/>
        <v>1737377</v>
      </c>
      <c r="I173" s="43">
        <f t="shared" si="44"/>
        <v>1744111</v>
      </c>
      <c r="J173" s="43">
        <f t="shared" si="44"/>
        <v>1800792</v>
      </c>
      <c r="K173" s="43">
        <f t="shared" si="44"/>
        <v>1804099</v>
      </c>
      <c r="L173" s="43">
        <f t="shared" si="44"/>
        <v>1817871</v>
      </c>
      <c r="M173" s="43">
        <f t="shared" si="44"/>
        <v>1832082</v>
      </c>
      <c r="N173" s="43">
        <f t="shared" si="44"/>
        <v>1828184</v>
      </c>
      <c r="O173" s="43">
        <f t="shared" si="44"/>
        <v>1837736</v>
      </c>
      <c r="P173" s="43">
        <f t="shared" si="44"/>
        <v>1854620</v>
      </c>
      <c r="Q173" s="43">
        <f t="shared" si="44"/>
        <v>1869574</v>
      </c>
      <c r="R173" s="43">
        <f t="shared" si="44"/>
        <v>1895076</v>
      </c>
      <c r="S173" s="43">
        <f t="shared" si="44"/>
        <v>1924900</v>
      </c>
      <c r="T173" s="43">
        <f t="shared" si="44"/>
        <v>1948651</v>
      </c>
      <c r="U173" s="43">
        <f t="shared" si="44"/>
        <v>1974072</v>
      </c>
      <c r="V173" s="43">
        <f t="shared" si="44"/>
        <v>2009888</v>
      </c>
      <c r="W173" s="43">
        <f t="shared" si="44"/>
        <v>2035214</v>
      </c>
      <c r="X173" s="43">
        <f t="shared" si="44"/>
        <v>2060340</v>
      </c>
      <c r="Y173" s="43">
        <f t="shared" si="44"/>
        <v>2083531</v>
      </c>
      <c r="Z173" s="43">
        <f t="shared" si="44"/>
        <v>2104301</v>
      </c>
      <c r="AA173" s="43">
        <f t="shared" si="44"/>
        <v>2125388</v>
      </c>
      <c r="AB173" s="43">
        <f t="shared" si="44"/>
        <v>2142950</v>
      </c>
      <c r="AC173" s="43">
        <f t="shared" si="44"/>
        <v>2158877</v>
      </c>
      <c r="AD173" s="43">
        <f t="shared" si="44"/>
        <v>2173920</v>
      </c>
      <c r="AE173" s="43">
        <f t="shared" si="44"/>
        <v>2188058</v>
      </c>
      <c r="AF173" s="43">
        <f t="shared" si="44"/>
        <v>2203721</v>
      </c>
      <c r="AG173" s="43">
        <f t="shared" si="44"/>
        <v>2219507</v>
      </c>
      <c r="AH173" s="43">
        <f t="shared" si="44"/>
        <v>2234491</v>
      </c>
      <c r="AI173" s="43">
        <f>AI68</f>
        <v>2248946</v>
      </c>
      <c r="AJ173" s="43">
        <f t="shared" si="44"/>
        <v>2265810</v>
      </c>
      <c r="AK173" s="43">
        <f t="shared" si="44"/>
        <v>2280551</v>
      </c>
      <c r="AL173" s="43">
        <f t="shared" si="44"/>
        <v>2294320</v>
      </c>
      <c r="AM173" s="43">
        <f t="shared" si="44"/>
        <v>2308226</v>
      </c>
      <c r="AN173" s="43">
        <f t="shared" si="44"/>
        <v>2321668</v>
      </c>
      <c r="AO173" s="43">
        <f t="shared" si="44"/>
        <v>2333005</v>
      </c>
      <c r="AP173" s="43">
        <f t="shared" si="44"/>
        <v>2342479</v>
      </c>
      <c r="AQ173" s="43">
        <f t="shared" si="44"/>
        <v>2349574</v>
      </c>
      <c r="AR173" s="43">
        <f t="shared" si="44"/>
        <v>2353972</v>
      </c>
      <c r="AS173" s="43">
        <f t="shared" si="44"/>
        <v>2357974</v>
      </c>
      <c r="AT173" s="43">
        <f t="shared" si="44"/>
        <v>2360173</v>
      </c>
      <c r="AU173" s="43">
        <f t="shared" si="44"/>
        <v>2359962</v>
      </c>
      <c r="AV173" s="43">
        <f t="shared" si="44"/>
        <v>2360411</v>
      </c>
      <c r="AW173" s="43">
        <f t="shared" si="44"/>
        <v>2358702</v>
      </c>
      <c r="AX173" s="43">
        <f t="shared" si="44"/>
        <v>2354832</v>
      </c>
      <c r="AY173" s="43">
        <f t="shared" si="44"/>
        <v>2350134</v>
      </c>
      <c r="AZ173" s="43">
        <f t="shared" si="44"/>
        <v>2344234</v>
      </c>
      <c r="BA173" s="43">
        <f t="shared" si="44"/>
        <v>2338753</v>
      </c>
      <c r="BB173" s="43">
        <f t="shared" si="44"/>
        <v>2335757</v>
      </c>
      <c r="BC173" s="43">
        <f t="shared" si="44"/>
        <v>2332650</v>
      </c>
      <c r="BD173" s="43">
        <f t="shared" si="44"/>
        <v>2310533</v>
      </c>
      <c r="BE173" s="43">
        <f t="shared" si="44"/>
        <v>2313156</v>
      </c>
      <c r="BF173" s="43">
        <f t="shared" si="44"/>
        <v>2314509</v>
      </c>
      <c r="BG173" s="43">
        <f t="shared" si="44"/>
        <v>2328133</v>
      </c>
      <c r="BH173" s="43">
        <f t="shared" si="44"/>
        <v>2307089</v>
      </c>
      <c r="BI173" s="43">
        <f t="shared" si="44"/>
        <v>2319438</v>
      </c>
      <c r="BJ173" s="43"/>
      <c r="BK173" s="43"/>
      <c r="BL173" s="43"/>
      <c r="BM173" s="43"/>
      <c r="BN173" s="43"/>
      <c r="BO173" s="43"/>
      <c r="BP173" s="43"/>
      <c r="BQ173" s="78" t="s">
        <v>75</v>
      </c>
      <c r="BR173" s="2"/>
      <c r="BS173" s="43">
        <f>BS68</f>
        <v>5749.51</v>
      </c>
      <c r="BT173" s="43">
        <f>BT68</f>
        <v>6532.97</v>
      </c>
      <c r="BU173" s="43">
        <f>BU68</f>
        <v>813668</v>
      </c>
      <c r="BV173" s="6"/>
      <c r="BW173" s="43">
        <f>BW68</f>
        <v>1099970</v>
      </c>
      <c r="BX173" s="43">
        <f>BX68</f>
        <v>533085</v>
      </c>
      <c r="BY173" s="43">
        <f>BY68</f>
        <v>566885</v>
      </c>
      <c r="BZ173" s="4"/>
      <c r="CA173" s="43">
        <f>CA68</f>
        <v>1684191</v>
      </c>
      <c r="CB173" s="43">
        <f>CB68</f>
        <v>831432</v>
      </c>
      <c r="CC173" s="43">
        <f>CC68</f>
        <v>852759</v>
      </c>
      <c r="CD173" s="7"/>
      <c r="CE173" s="43">
        <f>CE68</f>
        <v>1771538</v>
      </c>
      <c r="CF173" s="43">
        <f>CF68</f>
        <v>874486</v>
      </c>
      <c r="CG173" s="43">
        <f>CG68</f>
        <v>897052</v>
      </c>
      <c r="CH173" s="43">
        <f>CH68</f>
        <v>624364</v>
      </c>
      <c r="CI173" s="8"/>
      <c r="CJ173" s="43">
        <f>CJ68</f>
        <v>1762989</v>
      </c>
      <c r="CK173" s="43">
        <f>CK68</f>
        <v>870143</v>
      </c>
      <c r="CL173" s="43">
        <f>CL68</f>
        <v>892846</v>
      </c>
      <c r="CM173" s="43">
        <f>CM68</f>
        <v>1771538</v>
      </c>
      <c r="CN173" s="2"/>
      <c r="CO173" s="42" t="s">
        <v>75</v>
      </c>
      <c r="CP173" s="43">
        <f>CP68</f>
        <v>1819326</v>
      </c>
      <c r="CQ173" s="43">
        <f>CQ68</f>
        <v>894087</v>
      </c>
      <c r="CR173" s="43">
        <f>CR68</f>
        <v>925239</v>
      </c>
      <c r="CS173" s="43">
        <f>CS68</f>
        <v>674456</v>
      </c>
      <c r="CT173" s="8"/>
      <c r="CU173" s="43">
        <f>CU68</f>
        <v>1815441</v>
      </c>
      <c r="CV173" s="43">
        <f>CV68</f>
        <v>893752</v>
      </c>
      <c r="CW173" s="43">
        <f>CW68</f>
        <v>921689</v>
      </c>
    </row>
    <row r="174" spans="2:101" s="123" customFormat="1" ht="13.5" customHeight="1" x14ac:dyDescent="0.2">
      <c r="B174" s="124" t="s">
        <v>242</v>
      </c>
      <c r="C174" s="124"/>
      <c r="D174" s="87" t="s">
        <v>134</v>
      </c>
      <c r="E174" s="88">
        <v>22281</v>
      </c>
      <c r="F174" s="88">
        <v>22646</v>
      </c>
      <c r="G174" s="88">
        <v>23011</v>
      </c>
      <c r="H174" s="88">
        <v>23376</v>
      </c>
      <c r="I174" s="88">
        <v>23742</v>
      </c>
      <c r="J174" s="88">
        <v>24107</v>
      </c>
      <c r="K174" s="88">
        <v>24472</v>
      </c>
      <c r="L174" s="88">
        <v>24837</v>
      </c>
      <c r="M174" s="88">
        <v>25203</v>
      </c>
      <c r="N174" s="88">
        <v>25568</v>
      </c>
      <c r="O174" s="88">
        <v>25933</v>
      </c>
      <c r="P174" s="88">
        <v>26298</v>
      </c>
      <c r="Q174" s="88">
        <v>26664</v>
      </c>
      <c r="R174" s="88">
        <v>27029</v>
      </c>
      <c r="S174" s="88">
        <v>27394</v>
      </c>
      <c r="T174" s="88">
        <v>27759</v>
      </c>
      <c r="U174" s="88">
        <v>28125</v>
      </c>
      <c r="V174" s="88">
        <v>28490</v>
      </c>
      <c r="W174" s="88">
        <v>28855</v>
      </c>
      <c r="X174" s="88">
        <v>29220</v>
      </c>
      <c r="Y174" s="88">
        <v>29586</v>
      </c>
      <c r="Z174" s="88">
        <v>29951</v>
      </c>
      <c r="AA174" s="88">
        <v>30316</v>
      </c>
      <c r="AB174" s="88">
        <v>30681</v>
      </c>
      <c r="AC174" s="88">
        <v>31047</v>
      </c>
      <c r="AD174" s="88">
        <v>31412</v>
      </c>
      <c r="AE174" s="88">
        <v>31777</v>
      </c>
      <c r="AF174" s="88">
        <v>32142</v>
      </c>
      <c r="AG174" s="88">
        <v>32508</v>
      </c>
      <c r="AH174" s="88">
        <v>32873</v>
      </c>
      <c r="AI174" s="88">
        <v>33238</v>
      </c>
      <c r="AJ174" s="88">
        <v>33603</v>
      </c>
      <c r="AK174" s="88">
        <v>33969</v>
      </c>
      <c r="AL174" s="88">
        <v>34334</v>
      </c>
      <c r="AM174" s="88">
        <v>34699</v>
      </c>
      <c r="AN174" s="88">
        <v>35064</v>
      </c>
      <c r="AO174" s="88">
        <v>35430</v>
      </c>
      <c r="AP174" s="88">
        <v>35795</v>
      </c>
      <c r="AQ174" s="88">
        <v>36160</v>
      </c>
      <c r="AR174" s="88">
        <v>36525</v>
      </c>
      <c r="AS174" s="88">
        <v>36891</v>
      </c>
      <c r="AT174" s="88">
        <v>37256</v>
      </c>
      <c r="AU174" s="88">
        <v>37621</v>
      </c>
      <c r="AV174" s="88">
        <v>37986</v>
      </c>
      <c r="AW174" s="88">
        <v>38352</v>
      </c>
      <c r="AX174" s="88">
        <v>38717</v>
      </c>
      <c r="AY174" s="88">
        <v>39082</v>
      </c>
      <c r="AZ174" s="88">
        <v>39447</v>
      </c>
      <c r="BA174" s="88">
        <v>39813</v>
      </c>
      <c r="BB174" s="88">
        <v>40178</v>
      </c>
      <c r="BC174" s="88">
        <v>40543</v>
      </c>
      <c r="BD174" s="88">
        <v>40908</v>
      </c>
      <c r="BE174" s="88">
        <v>41274</v>
      </c>
      <c r="BF174" s="88">
        <v>41639</v>
      </c>
      <c r="BG174" s="88">
        <v>42004</v>
      </c>
      <c r="BH174" s="88">
        <v>42369</v>
      </c>
      <c r="BI174" s="88">
        <v>42735</v>
      </c>
      <c r="BJ174" s="88"/>
      <c r="BK174" s="88"/>
      <c r="BL174" s="88"/>
      <c r="BM174" s="88"/>
      <c r="BN174" s="88"/>
      <c r="BO174" s="88"/>
      <c r="BP174" s="88"/>
      <c r="BQ174" s="89" t="s">
        <v>134</v>
      </c>
      <c r="BR174" s="90"/>
      <c r="BS174" s="88" t="s">
        <v>0</v>
      </c>
      <c r="BT174" s="91" t="s">
        <v>1</v>
      </c>
      <c r="BU174" s="92" t="s">
        <v>2</v>
      </c>
      <c r="BV174" s="93"/>
      <c r="BW174" s="94">
        <v>24016</v>
      </c>
      <c r="BX174" s="95" t="s">
        <v>85</v>
      </c>
      <c r="BY174" s="95" t="s">
        <v>148</v>
      </c>
      <c r="BZ174" s="96"/>
      <c r="CA174" s="88">
        <v>33147</v>
      </c>
      <c r="CB174" s="91" t="s">
        <v>90</v>
      </c>
      <c r="CC174" s="92" t="s">
        <v>91</v>
      </c>
      <c r="CD174" s="98"/>
      <c r="CE174" s="99">
        <v>34973</v>
      </c>
      <c r="CF174" s="95" t="s">
        <v>85</v>
      </c>
      <c r="CG174" s="95" t="s">
        <v>148</v>
      </c>
      <c r="CH174" s="100"/>
      <c r="CI174" s="101"/>
      <c r="CJ174" s="88">
        <v>34973</v>
      </c>
      <c r="CK174" s="91" t="s">
        <v>92</v>
      </c>
      <c r="CL174" s="92" t="s">
        <v>93</v>
      </c>
      <c r="CM174" s="88">
        <v>34972</v>
      </c>
      <c r="CN174" s="101"/>
      <c r="CO174" s="103" t="s">
        <v>94</v>
      </c>
      <c r="CP174" s="100"/>
      <c r="CQ174" s="91" t="s">
        <v>253</v>
      </c>
      <c r="CR174" s="92" t="s">
        <v>254</v>
      </c>
      <c r="CS174" s="100"/>
      <c r="CT174" s="101"/>
      <c r="CU174" s="88">
        <v>36434</v>
      </c>
      <c r="CV174" s="91" t="s">
        <v>95</v>
      </c>
      <c r="CW174" s="92" t="s">
        <v>96</v>
      </c>
    </row>
    <row r="175" spans="2:101" ht="13.5" customHeight="1" x14ac:dyDescent="0.15">
      <c r="D175" s="3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5"/>
      <c r="AP175" s="5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76"/>
      <c r="BR175" s="2"/>
      <c r="BS175" s="22"/>
      <c r="BT175" s="22"/>
      <c r="BU175" s="22"/>
      <c r="BV175" s="6"/>
      <c r="BW175" s="22"/>
      <c r="BX175" s="22"/>
      <c r="BY175" s="22"/>
      <c r="BZ175" s="4"/>
      <c r="CA175" s="44"/>
      <c r="CB175" s="23"/>
      <c r="CC175" s="23"/>
      <c r="CD175" s="7"/>
      <c r="CE175" s="22"/>
      <c r="CF175" s="22"/>
      <c r="CG175" s="63"/>
      <c r="CH175" s="63"/>
      <c r="CI175" s="4"/>
      <c r="CJ175" s="22"/>
      <c r="CK175" s="22"/>
      <c r="CL175" s="22"/>
      <c r="CM175" s="22"/>
      <c r="CN175" s="1"/>
      <c r="CO175" s="69"/>
      <c r="CP175" s="22"/>
      <c r="CQ175" s="22"/>
      <c r="CR175" s="22"/>
      <c r="CS175" s="22"/>
      <c r="CT175" s="4"/>
      <c r="CU175" s="44"/>
      <c r="CV175" s="22"/>
      <c r="CW175" s="22"/>
    </row>
    <row r="176" spans="2:101" ht="13.5" customHeight="1" x14ac:dyDescent="0.15">
      <c r="B176" s="74" t="s">
        <v>244</v>
      </c>
      <c r="C176" s="74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77" t="s">
        <v>76</v>
      </c>
      <c r="BR176" s="2"/>
      <c r="BS176" s="22"/>
      <c r="BT176" s="22"/>
      <c r="BU176" s="22"/>
      <c r="BV176" s="6"/>
      <c r="BW176" s="28"/>
      <c r="BX176" s="22"/>
      <c r="BY176" s="22"/>
      <c r="BZ176" s="4"/>
      <c r="CA176" s="44"/>
      <c r="CB176" s="22"/>
      <c r="CC176" s="22"/>
      <c r="CD176" s="7"/>
      <c r="CE176" s="22"/>
      <c r="CF176" s="22"/>
      <c r="CG176" s="22"/>
      <c r="CH176" s="63"/>
      <c r="CI176" s="4"/>
      <c r="CJ176" s="22"/>
      <c r="CK176" s="22"/>
      <c r="CL176" s="22"/>
      <c r="CM176" s="22"/>
      <c r="CN176" s="1"/>
      <c r="CO176" s="70" t="s">
        <v>76</v>
      </c>
      <c r="CP176" s="22"/>
      <c r="CQ176" s="22"/>
      <c r="CR176" s="22"/>
      <c r="CS176" s="22"/>
      <c r="CT176" s="4"/>
      <c r="CU176" s="44"/>
      <c r="CV176" s="22"/>
      <c r="CW176" s="22"/>
    </row>
    <row r="177" spans="2:101" ht="13.5" customHeight="1" x14ac:dyDescent="0.15">
      <c r="B177" s="136"/>
      <c r="C177" s="136"/>
      <c r="D177" s="70" t="s">
        <v>78</v>
      </c>
      <c r="E177" s="44">
        <f t="shared" ref="E177:AJ177" si="45">E84+E86+SUM(E94:E100)</f>
        <v>192900</v>
      </c>
      <c r="F177" s="44">
        <f t="shared" si="45"/>
        <v>190498</v>
      </c>
      <c r="G177" s="44">
        <f t="shared" si="45"/>
        <v>187894</v>
      </c>
      <c r="H177" s="44">
        <f t="shared" si="45"/>
        <v>184860</v>
      </c>
      <c r="I177" s="44">
        <f t="shared" si="45"/>
        <v>184351</v>
      </c>
      <c r="J177" s="44">
        <f t="shared" si="45"/>
        <v>189254</v>
      </c>
      <c r="K177" s="44">
        <f t="shared" si="45"/>
        <v>186999</v>
      </c>
      <c r="L177" s="44">
        <f t="shared" si="45"/>
        <v>185453</v>
      </c>
      <c r="M177" s="44">
        <f t="shared" si="45"/>
        <v>184181</v>
      </c>
      <c r="N177" s="44">
        <f t="shared" si="45"/>
        <v>182501</v>
      </c>
      <c r="O177" s="44">
        <f t="shared" si="45"/>
        <v>182618</v>
      </c>
      <c r="P177" s="44">
        <f t="shared" si="45"/>
        <v>182525</v>
      </c>
      <c r="Q177" s="44">
        <f t="shared" si="45"/>
        <v>182641</v>
      </c>
      <c r="R177" s="44">
        <f t="shared" si="45"/>
        <v>183627</v>
      </c>
      <c r="S177" s="44">
        <f t="shared" si="45"/>
        <v>184601</v>
      </c>
      <c r="T177" s="44">
        <f t="shared" si="45"/>
        <v>185466</v>
      </c>
      <c r="U177" s="44">
        <f t="shared" si="45"/>
        <v>186566</v>
      </c>
      <c r="V177" s="44">
        <f t="shared" si="45"/>
        <v>187632</v>
      </c>
      <c r="W177" s="44">
        <f t="shared" si="45"/>
        <v>189072</v>
      </c>
      <c r="X177" s="44">
        <f t="shared" si="45"/>
        <v>189875</v>
      </c>
      <c r="Y177" s="44">
        <f t="shared" si="45"/>
        <v>190787</v>
      </c>
      <c r="Z177" s="44">
        <f t="shared" si="45"/>
        <v>192165</v>
      </c>
      <c r="AA177" s="44">
        <f t="shared" si="45"/>
        <v>193681</v>
      </c>
      <c r="AB177" s="44">
        <f t="shared" si="45"/>
        <v>194583</v>
      </c>
      <c r="AC177" s="44">
        <f t="shared" si="45"/>
        <v>195713</v>
      </c>
      <c r="AD177" s="44">
        <f t="shared" si="45"/>
        <v>196447</v>
      </c>
      <c r="AE177" s="44">
        <f t="shared" si="45"/>
        <v>196966</v>
      </c>
      <c r="AF177" s="44">
        <f t="shared" si="45"/>
        <v>197329</v>
      </c>
      <c r="AG177" s="44">
        <f t="shared" si="45"/>
        <v>197668</v>
      </c>
      <c r="AH177" s="44">
        <f t="shared" si="45"/>
        <v>197765</v>
      </c>
      <c r="AI177" s="44">
        <f t="shared" si="45"/>
        <v>197852</v>
      </c>
      <c r="AJ177" s="44">
        <f t="shared" si="45"/>
        <v>198063</v>
      </c>
      <c r="AK177" s="44">
        <f t="shared" ref="AK177:BC177" si="46">AK84+AK86+SUM(AK94:AK100)</f>
        <v>198574</v>
      </c>
      <c r="AL177" s="44">
        <f t="shared" si="46"/>
        <v>198992</v>
      </c>
      <c r="AM177" s="44">
        <f t="shared" si="46"/>
        <v>198870</v>
      </c>
      <c r="AN177" s="44">
        <f t="shared" si="46"/>
        <v>198760</v>
      </c>
      <c r="AO177" s="44">
        <f t="shared" si="46"/>
        <v>198508</v>
      </c>
      <c r="AP177" s="44">
        <f t="shared" si="46"/>
        <v>198057</v>
      </c>
      <c r="AQ177" s="44">
        <f t="shared" si="46"/>
        <v>197973</v>
      </c>
      <c r="AR177" s="44">
        <f t="shared" si="46"/>
        <v>197558</v>
      </c>
      <c r="AS177" s="44">
        <f t="shared" si="46"/>
        <v>196819</v>
      </c>
      <c r="AT177" s="44">
        <f t="shared" si="46"/>
        <v>196232</v>
      </c>
      <c r="AU177" s="44">
        <f t="shared" si="46"/>
        <v>195469</v>
      </c>
      <c r="AV177" s="44">
        <f t="shared" si="46"/>
        <v>194611</v>
      </c>
      <c r="AW177" s="44">
        <f t="shared" si="46"/>
        <v>193751</v>
      </c>
      <c r="AX177" s="44">
        <f t="shared" si="46"/>
        <v>192492</v>
      </c>
      <c r="AY177" s="44">
        <f t="shared" si="46"/>
        <v>191251</v>
      </c>
      <c r="AZ177" s="44">
        <f t="shared" si="46"/>
        <v>189668</v>
      </c>
      <c r="BA177" s="44">
        <f t="shared" si="46"/>
        <v>187954</v>
      </c>
      <c r="BB177" s="44">
        <f t="shared" si="46"/>
        <v>186204</v>
      </c>
      <c r="BC177" s="44">
        <f t="shared" si="46"/>
        <v>184332</v>
      </c>
      <c r="BD177" s="44">
        <f t="shared" ref="BD177:BI177" si="47">BD84+BD86+SUM(BD94:BD100)</f>
        <v>183374</v>
      </c>
      <c r="BE177" s="44">
        <f t="shared" si="47"/>
        <v>181813</v>
      </c>
      <c r="BF177" s="44">
        <f t="shared" si="47"/>
        <v>180126</v>
      </c>
      <c r="BG177" s="44">
        <f t="shared" si="47"/>
        <v>179306</v>
      </c>
      <c r="BH177" s="44">
        <f t="shared" si="47"/>
        <v>176683</v>
      </c>
      <c r="BI177" s="44">
        <f t="shared" si="47"/>
        <v>175924</v>
      </c>
      <c r="BJ177" s="44"/>
      <c r="BK177" s="44"/>
      <c r="BL177" s="44"/>
      <c r="BM177" s="44"/>
      <c r="BN177" s="44"/>
      <c r="BO177" s="44"/>
      <c r="BP177" s="44"/>
      <c r="BQ177" s="75" t="s">
        <v>78</v>
      </c>
      <c r="BR177" s="2"/>
      <c r="BS177" s="44">
        <f>BS84+BS86+SUM(BS94:BS100)</f>
        <v>1551.44</v>
      </c>
      <c r="BT177" s="44">
        <f>BT84+BT86+SUM(BT94:BT100)</f>
        <v>1551.44</v>
      </c>
      <c r="BU177" s="44">
        <f>BU84+BU86+SUM(BU94:BU100)</f>
        <v>56620</v>
      </c>
      <c r="BV177" s="6"/>
      <c r="BW177" s="44">
        <f>BW84+BW86+SUM(BW94:BW100)</f>
        <v>183499</v>
      </c>
      <c r="BX177" s="44">
        <f>BX84+BX86+SUM(BX94:BX100)</f>
        <v>88987</v>
      </c>
      <c r="BY177" s="43">
        <f t="shared" ref="BY177:BY184" si="48">BW177-BX177</f>
        <v>94512</v>
      </c>
      <c r="BZ177" s="4"/>
      <c r="CA177" s="44">
        <f>CA84+CA86+SUM(CA94:CA100)</f>
        <v>196143</v>
      </c>
      <c r="CB177" s="44">
        <f>CB84+CB86+SUM(CB94:CB100)</f>
        <v>96658</v>
      </c>
      <c r="CC177" s="44">
        <f>CC84+CC86+SUM(CC94:CC100)</f>
        <v>99485</v>
      </c>
      <c r="CD177" s="7"/>
      <c r="CE177" s="44">
        <f>CE84+CE86+SUM(CE94:CE100)</f>
        <v>197310</v>
      </c>
      <c r="CF177" s="44">
        <f>CF84+CF86+SUM(CF94:CF100)</f>
        <v>97275</v>
      </c>
      <c r="CG177" s="44">
        <f>CG84+CG86+SUM(CG94:CG100)</f>
        <v>100035</v>
      </c>
      <c r="CH177" s="44">
        <f>CH84+CH86+SUM(CH94:CH100)</f>
        <v>55843</v>
      </c>
      <c r="CI177" s="4"/>
      <c r="CJ177" s="44">
        <f>CJ84+CJ86+SUM(CJ94:CJ100)</f>
        <v>196984</v>
      </c>
      <c r="CK177" s="44">
        <f>CK84+CK86+SUM(CK94:CK100)</f>
        <v>97142</v>
      </c>
      <c r="CL177" s="44">
        <f>CL84+CL86+SUM(CL94:CL100)</f>
        <v>99842</v>
      </c>
      <c r="CM177" s="44">
        <f>CM84+CM86+SUM(CM94:CM100)</f>
        <v>197310</v>
      </c>
      <c r="CN177" s="1"/>
      <c r="CO177" s="42" t="s">
        <v>78</v>
      </c>
      <c r="CP177" s="44">
        <f>CP84+CP86+SUM(CP94:CP100)</f>
        <v>194854</v>
      </c>
      <c r="CQ177" s="44">
        <f>CQ84+CQ86+SUM(CQ94:CQ100)</f>
        <v>95902</v>
      </c>
      <c r="CR177" s="44">
        <f>CR84+CR86+SUM(CR94:CR100)</f>
        <v>98952</v>
      </c>
      <c r="CS177" s="44">
        <f>CS84+CS86+SUM(CS94:CS100)</f>
        <v>58465</v>
      </c>
      <c r="CT177" s="4"/>
      <c r="CU177" s="44">
        <f>CU84+CU86+SUM(CU94:CU100)</f>
        <v>196270</v>
      </c>
      <c r="CV177" s="44">
        <f>CV84+CV86+SUM(CV94:CV100)</f>
        <v>96711</v>
      </c>
      <c r="CW177" s="44">
        <f>CW84+CW86+SUM(CW94:CW100)</f>
        <v>99559</v>
      </c>
    </row>
    <row r="178" spans="2:101" ht="13.5" customHeight="1" x14ac:dyDescent="0.15">
      <c r="B178" s="136"/>
      <c r="C178" s="136"/>
      <c r="D178" s="70" t="s">
        <v>77</v>
      </c>
      <c r="E178" s="25">
        <f t="shared" ref="E178:BI178" si="49">E75+E82+E85+E87+E88+E101+E102+E103+E104+E105+E106+E107+E108+E109</f>
        <v>721988</v>
      </c>
      <c r="F178" s="25">
        <f t="shared" si="49"/>
        <v>731395</v>
      </c>
      <c r="G178" s="25">
        <f t="shared" si="49"/>
        <v>739426</v>
      </c>
      <c r="H178" s="25">
        <f t="shared" si="49"/>
        <v>766084</v>
      </c>
      <c r="I178" s="25">
        <f t="shared" si="49"/>
        <v>780112</v>
      </c>
      <c r="J178" s="25">
        <f t="shared" si="49"/>
        <v>801027</v>
      </c>
      <c r="K178" s="25">
        <f t="shared" si="49"/>
        <v>815248</v>
      </c>
      <c r="L178" s="25">
        <f t="shared" si="49"/>
        <v>834172</v>
      </c>
      <c r="M178" s="25">
        <f t="shared" si="49"/>
        <v>846886</v>
      </c>
      <c r="N178" s="25">
        <f t="shared" si="49"/>
        <v>855752</v>
      </c>
      <c r="O178" s="25">
        <f t="shared" si="49"/>
        <v>872593</v>
      </c>
      <c r="P178" s="25">
        <f t="shared" si="49"/>
        <v>895191</v>
      </c>
      <c r="Q178" s="25">
        <f t="shared" si="49"/>
        <v>915313</v>
      </c>
      <c r="R178" s="25">
        <f t="shared" si="49"/>
        <v>941559</v>
      </c>
      <c r="S178" s="25">
        <f t="shared" si="49"/>
        <v>970083</v>
      </c>
      <c r="T178" s="25">
        <f t="shared" si="49"/>
        <v>993045</v>
      </c>
      <c r="U178" s="25">
        <f t="shared" si="49"/>
        <v>1014569</v>
      </c>
      <c r="V178" s="25">
        <f t="shared" si="49"/>
        <v>1047376</v>
      </c>
      <c r="W178" s="25">
        <f t="shared" si="49"/>
        <v>1068573</v>
      </c>
      <c r="X178" s="25">
        <f t="shared" si="49"/>
        <v>1091082</v>
      </c>
      <c r="Y178" s="25">
        <f t="shared" si="49"/>
        <v>1112106</v>
      </c>
      <c r="Z178" s="25">
        <f t="shared" si="49"/>
        <v>1130209</v>
      </c>
      <c r="AA178" s="25">
        <f t="shared" si="49"/>
        <v>1148405</v>
      </c>
      <c r="AB178" s="25">
        <f t="shared" si="49"/>
        <v>1165440</v>
      </c>
      <c r="AC178" s="25">
        <f t="shared" si="49"/>
        <v>1180442</v>
      </c>
      <c r="AD178" s="25">
        <f t="shared" si="49"/>
        <v>1194914</v>
      </c>
      <c r="AE178" s="25">
        <f t="shared" si="49"/>
        <v>1209677</v>
      </c>
      <c r="AF178" s="25">
        <f t="shared" si="49"/>
        <v>1227160</v>
      </c>
      <c r="AG178" s="25">
        <f t="shared" si="49"/>
        <v>1245146</v>
      </c>
      <c r="AH178" s="25">
        <f t="shared" si="49"/>
        <v>1262680</v>
      </c>
      <c r="AI178" s="25">
        <f t="shared" si="49"/>
        <v>1280070</v>
      </c>
      <c r="AJ178" s="25">
        <f t="shared" si="49"/>
        <v>1299433</v>
      </c>
      <c r="AK178" s="25">
        <f t="shared" si="49"/>
        <v>1316462</v>
      </c>
      <c r="AL178" s="25">
        <f t="shared" si="49"/>
        <v>1332242</v>
      </c>
      <c r="AM178" s="25">
        <f t="shared" si="49"/>
        <v>1348760</v>
      </c>
      <c r="AN178" s="25">
        <f t="shared" si="49"/>
        <v>1364857</v>
      </c>
      <c r="AO178" s="25">
        <f t="shared" si="49"/>
        <v>1379416</v>
      </c>
      <c r="AP178" s="25">
        <f t="shared" si="49"/>
        <v>1392271</v>
      </c>
      <c r="AQ178" s="25">
        <f t="shared" si="49"/>
        <v>1402331</v>
      </c>
      <c r="AR178" s="25">
        <f t="shared" si="49"/>
        <v>1410404</v>
      </c>
      <c r="AS178" s="25">
        <f t="shared" si="49"/>
        <v>1418562</v>
      </c>
      <c r="AT178" s="25">
        <f t="shared" si="49"/>
        <v>1426276</v>
      </c>
      <c r="AU178" s="25">
        <f t="shared" si="49"/>
        <v>1431268</v>
      </c>
      <c r="AV178" s="25">
        <f t="shared" si="49"/>
        <v>1437326</v>
      </c>
      <c r="AW178" s="25">
        <f t="shared" si="49"/>
        <v>1441646</v>
      </c>
      <c r="AX178" s="25">
        <f t="shared" si="49"/>
        <v>1445653</v>
      </c>
      <c r="AY178" s="25">
        <f t="shared" si="49"/>
        <v>1448980</v>
      </c>
      <c r="AZ178" s="25">
        <f t="shared" si="49"/>
        <v>1451567</v>
      </c>
      <c r="BA178" s="25">
        <f t="shared" si="49"/>
        <v>1455274</v>
      </c>
      <c r="BB178" s="25">
        <f t="shared" si="49"/>
        <v>1460056</v>
      </c>
      <c r="BC178" s="25">
        <f t="shared" si="49"/>
        <v>1464856</v>
      </c>
      <c r="BD178" s="25">
        <f t="shared" si="49"/>
        <v>1465688</v>
      </c>
      <c r="BE178" s="25">
        <f t="shared" si="49"/>
        <v>1477019</v>
      </c>
      <c r="BF178" s="25">
        <f t="shared" si="49"/>
        <v>1485888</v>
      </c>
      <c r="BG178" s="25">
        <f t="shared" si="49"/>
        <v>1503825</v>
      </c>
      <c r="BH178" s="25">
        <f t="shared" si="49"/>
        <v>1494662</v>
      </c>
      <c r="BI178" s="25">
        <f t="shared" si="49"/>
        <v>1458033</v>
      </c>
      <c r="BJ178" s="25"/>
      <c r="BK178" s="25"/>
      <c r="BL178" s="25"/>
      <c r="BM178" s="25"/>
      <c r="BN178" s="25"/>
      <c r="BO178" s="25"/>
      <c r="BP178" s="25"/>
      <c r="BQ178" s="75" t="s">
        <v>77</v>
      </c>
      <c r="BR178" s="2"/>
      <c r="BS178" s="43">
        <f>BS75+BS82+BS85+BS87+BS88+SUM(BS101:BS109)</f>
        <v>1648.33</v>
      </c>
      <c r="BT178" s="43">
        <f>BT75+BT82+BT85+BT87+BT88+SUM(BT101:BT109)</f>
        <v>1346.0500000000002</v>
      </c>
      <c r="BU178" s="43">
        <f>BU75+BU82+BU85+BU87+BU88+SUM(BU101:BU109)</f>
        <v>459511</v>
      </c>
      <c r="BV178" s="6"/>
      <c r="BW178" s="44">
        <f>BW75+BW123+BW124+BW80+BW82+BW85+BW87+BW88+SUM(BW101:BW109)</f>
        <v>784615</v>
      </c>
      <c r="BX178" s="44">
        <f>BX75+BX123+BX124+BX80+BX82+BX85+BX87+BX88+SUM(BX101:BX109)</f>
        <v>387341</v>
      </c>
      <c r="BY178" s="43">
        <f t="shared" si="48"/>
        <v>397274</v>
      </c>
      <c r="BZ178" s="4"/>
      <c r="CA178" s="43">
        <f>CA75+CA82+CA85+CA87+CA88+SUM(CA101:CA109)</f>
        <v>1292282</v>
      </c>
      <c r="CB178" s="43">
        <f>CB75+CB82+CB85+CB87+CB88+SUM(CB101:CB109)</f>
        <v>639482</v>
      </c>
      <c r="CC178" s="43">
        <f>CC75+CC82+CC85+CC87+CC88+SUM(CC101:CC109)</f>
        <v>652800</v>
      </c>
      <c r="CD178" s="7"/>
      <c r="CE178" s="43">
        <f>CE75+CE82+CE85+CE87+CE88+SUM(CE101:CE109)</f>
        <v>1111362</v>
      </c>
      <c r="CF178" s="43">
        <f>CF75+CF82+CF85+CF87+CF88+SUM(CF101:CF109)</f>
        <v>550998</v>
      </c>
      <c r="CG178" s="43">
        <f>CG75+CG82+CG85+CG87+CG88+SUM(CG101:CG109)</f>
        <v>560364</v>
      </c>
      <c r="CH178" s="43">
        <f>CH75+CH82+CH85+CH87+CH88+SUM(CH101:CH109)</f>
        <v>385755</v>
      </c>
      <c r="CI178" s="4"/>
      <c r="CJ178" s="43">
        <f>CJ75+CJ82+CJ85+CJ87+CJ88+SUM(CJ101:CJ109)</f>
        <v>1106828</v>
      </c>
      <c r="CK178" s="43">
        <f>CK75+CK82+CK85+CK87+CK88+SUM(CK101:CK109)</f>
        <v>548758</v>
      </c>
      <c r="CL178" s="43">
        <f>CL75+CL82+CL85+CL87+CL88+SUM(CL101:CL109)</f>
        <v>558070</v>
      </c>
      <c r="CM178" s="43">
        <f>CM75+CM82+CM85+CM87+CM88+SUM(CM101:CM109)</f>
        <v>1111362</v>
      </c>
      <c r="CN178" s="1"/>
      <c r="CO178" s="42" t="s">
        <v>77</v>
      </c>
      <c r="CP178" s="43">
        <f>CP75+CP82+CP85+CP87+CP88+SUM(CP101:CP109)</f>
        <v>1159326</v>
      </c>
      <c r="CQ178" s="43">
        <f>CQ75+CQ82+CQ85+CQ87+CQ88+SUM(CQ101:CQ109)</f>
        <v>572314</v>
      </c>
      <c r="CR178" s="43">
        <f>CR75+CR82+CR85+CR87+CR88+SUM(CR101:CR109)</f>
        <v>587012</v>
      </c>
      <c r="CS178" s="43">
        <f>CS75+CS82+CS85+CS87+CS88+SUM(CS101:CS109)</f>
        <v>423900</v>
      </c>
      <c r="CT178" s="4"/>
      <c r="CU178" s="43">
        <f>CU75+CU82+CU85+CU87+CU88+SUM(CU101:CU109)</f>
        <v>1153434</v>
      </c>
      <c r="CV178" s="43">
        <f>CV75+CV82+CV85+CV87+CV88+SUM(CV101:CV109)</f>
        <v>570380</v>
      </c>
      <c r="CW178" s="43">
        <f>CW75+CW82+CW85+CW87+CW88+SUM(CW101:CW109)</f>
        <v>583054</v>
      </c>
    </row>
    <row r="179" spans="2:101" ht="13.5" customHeight="1" x14ac:dyDescent="0.15">
      <c r="B179" s="136"/>
      <c r="C179" s="136"/>
      <c r="D179" s="70" t="s">
        <v>79</v>
      </c>
      <c r="E179" s="25">
        <f t="shared" ref="E179:AJ179" si="50">E92+SUM(E111)+E113+E110+E112</f>
        <v>238399</v>
      </c>
      <c r="F179" s="25">
        <f t="shared" si="50"/>
        <v>235122</v>
      </c>
      <c r="G179" s="25">
        <f t="shared" si="50"/>
        <v>229684</v>
      </c>
      <c r="H179" s="25">
        <f t="shared" si="50"/>
        <v>222612</v>
      </c>
      <c r="I179" s="25">
        <f t="shared" si="50"/>
        <v>220269</v>
      </c>
      <c r="J179" s="25">
        <f t="shared" si="50"/>
        <v>232049</v>
      </c>
      <c r="K179" s="25">
        <f t="shared" si="50"/>
        <v>229120</v>
      </c>
      <c r="L179" s="25">
        <f t="shared" si="50"/>
        <v>227604</v>
      </c>
      <c r="M179" s="25">
        <f t="shared" si="50"/>
        <v>225468</v>
      </c>
      <c r="N179" s="25">
        <f t="shared" si="50"/>
        <v>221756</v>
      </c>
      <c r="O179" s="25">
        <f t="shared" si="50"/>
        <v>220308</v>
      </c>
      <c r="P179" s="25">
        <f t="shared" si="50"/>
        <v>218384</v>
      </c>
      <c r="Q179" s="25">
        <f t="shared" si="50"/>
        <v>216046</v>
      </c>
      <c r="R179" s="25">
        <f t="shared" si="50"/>
        <v>216205</v>
      </c>
      <c r="S179" s="25">
        <f t="shared" si="50"/>
        <v>216972</v>
      </c>
      <c r="T179" s="25">
        <f t="shared" si="50"/>
        <v>217780</v>
      </c>
      <c r="U179" s="25">
        <f t="shared" si="50"/>
        <v>218794</v>
      </c>
      <c r="V179" s="25">
        <f t="shared" si="50"/>
        <v>220276</v>
      </c>
      <c r="W179" s="25">
        <f t="shared" si="50"/>
        <v>221414</v>
      </c>
      <c r="X179" s="25">
        <f t="shared" si="50"/>
        <v>222290</v>
      </c>
      <c r="Y179" s="25">
        <f t="shared" si="50"/>
        <v>223120</v>
      </c>
      <c r="Z179" s="25">
        <f t="shared" si="50"/>
        <v>223424</v>
      </c>
      <c r="AA179" s="25">
        <f t="shared" si="50"/>
        <v>224271</v>
      </c>
      <c r="AB179" s="25">
        <f t="shared" si="50"/>
        <v>224586</v>
      </c>
      <c r="AC179" s="25">
        <f t="shared" si="50"/>
        <v>225270</v>
      </c>
      <c r="AD179" s="25">
        <f t="shared" si="50"/>
        <v>225900</v>
      </c>
      <c r="AE179" s="25">
        <f t="shared" si="50"/>
        <v>226147</v>
      </c>
      <c r="AF179" s="25">
        <f t="shared" si="50"/>
        <v>226290</v>
      </c>
      <c r="AG179" s="25">
        <f t="shared" si="50"/>
        <v>226252</v>
      </c>
      <c r="AH179" s="25">
        <f t="shared" si="50"/>
        <v>226214</v>
      </c>
      <c r="AI179" s="25">
        <f t="shared" si="50"/>
        <v>225972</v>
      </c>
      <c r="AJ179" s="25">
        <f t="shared" si="50"/>
        <v>225987</v>
      </c>
      <c r="AK179" s="25">
        <f t="shared" ref="AK179:BC179" si="51">AK92+SUM(AK111)+AK113+AK110+AK112</f>
        <v>226102</v>
      </c>
      <c r="AL179" s="25">
        <f t="shared" si="51"/>
        <v>226214</v>
      </c>
      <c r="AM179" s="25">
        <f t="shared" si="51"/>
        <v>226221</v>
      </c>
      <c r="AN179" s="25">
        <f t="shared" si="51"/>
        <v>226406</v>
      </c>
      <c r="AO179" s="25">
        <f t="shared" si="51"/>
        <v>226072</v>
      </c>
      <c r="AP179" s="25">
        <f t="shared" si="51"/>
        <v>225950</v>
      </c>
      <c r="AQ179" s="25">
        <f t="shared" si="51"/>
        <v>225881</v>
      </c>
      <c r="AR179" s="25">
        <f t="shared" si="51"/>
        <v>225585</v>
      </c>
      <c r="AS179" s="25">
        <f t="shared" si="51"/>
        <v>224941</v>
      </c>
      <c r="AT179" s="25">
        <f t="shared" si="51"/>
        <v>224141</v>
      </c>
      <c r="AU179" s="25">
        <f t="shared" si="51"/>
        <v>223331</v>
      </c>
      <c r="AV179" s="25">
        <f t="shared" si="51"/>
        <v>222362</v>
      </c>
      <c r="AW179" s="25">
        <f t="shared" si="51"/>
        <v>221313</v>
      </c>
      <c r="AX179" s="25">
        <f t="shared" si="51"/>
        <v>220205</v>
      </c>
      <c r="AY179" s="25">
        <f t="shared" si="51"/>
        <v>218520</v>
      </c>
      <c r="AZ179" s="25">
        <f t="shared" si="51"/>
        <v>217094</v>
      </c>
      <c r="BA179" s="25">
        <f t="shared" si="51"/>
        <v>215074</v>
      </c>
      <c r="BB179" s="25">
        <f t="shared" si="51"/>
        <v>213895</v>
      </c>
      <c r="BC179" s="25">
        <f t="shared" si="51"/>
        <v>212728</v>
      </c>
      <c r="BD179" s="25">
        <f t="shared" ref="BD179:BI179" si="52">BD92+SUM(BD111)+BD113+BD110+BD112</f>
        <v>212322</v>
      </c>
      <c r="BE179" s="25">
        <f t="shared" si="52"/>
        <v>211132</v>
      </c>
      <c r="BF179" s="25">
        <f t="shared" si="52"/>
        <v>210109</v>
      </c>
      <c r="BG179" s="25">
        <f t="shared" si="52"/>
        <v>209493</v>
      </c>
      <c r="BH179" s="25">
        <f t="shared" si="52"/>
        <v>206925</v>
      </c>
      <c r="BI179" s="25">
        <f t="shared" si="52"/>
        <v>206318</v>
      </c>
      <c r="BJ179" s="25"/>
      <c r="BK179" s="25"/>
      <c r="BL179" s="25"/>
      <c r="BM179" s="25"/>
      <c r="BN179" s="25"/>
      <c r="BO179" s="25"/>
      <c r="BP179" s="25"/>
      <c r="BQ179" s="75" t="s">
        <v>79</v>
      </c>
      <c r="BR179" s="2"/>
      <c r="BS179" s="44">
        <f>BS129+SUM(BS131:BS141)</f>
        <v>1331.02</v>
      </c>
      <c r="BT179" s="44">
        <f>BT129+SUM(BT131:BT141)</f>
        <v>1331.02</v>
      </c>
      <c r="BU179" s="44">
        <f>BU129+SUM(BU131:BU141)</f>
        <v>54535</v>
      </c>
      <c r="BV179" s="6"/>
      <c r="BW179" s="44">
        <f>BW129+SUM(BW131:BW141)</f>
        <v>192035</v>
      </c>
      <c r="BX179" s="44">
        <f>BX129+SUM(BX131:BX141)</f>
        <v>91653</v>
      </c>
      <c r="BY179" s="43">
        <f t="shared" si="48"/>
        <v>100382</v>
      </c>
      <c r="BZ179" s="4"/>
      <c r="CA179" s="44">
        <f>CA129+SUM(CA131:CA141)</f>
        <v>193556</v>
      </c>
      <c r="CB179" s="44">
        <f>CB129+SUM(CB131:CB141)</f>
        <v>93957</v>
      </c>
      <c r="CC179" s="44">
        <f>CC129+SUM(CC131:CC141)</f>
        <v>99599</v>
      </c>
      <c r="CD179" s="7"/>
      <c r="CE179" s="44">
        <f>CE129+SUM(CE131:CE141)</f>
        <v>195514</v>
      </c>
      <c r="CF179" s="44">
        <f>CF129+SUM(CF131:CF141)</f>
        <v>95046</v>
      </c>
      <c r="CG179" s="44">
        <f>CG129+SUM(CG131:CG141)</f>
        <v>100468</v>
      </c>
      <c r="CH179" s="44">
        <f>CH129+SUM(CH131:CH141)</f>
        <v>55199</v>
      </c>
      <c r="CI179" s="4"/>
      <c r="CJ179" s="44">
        <f>CJ129+SUM(CJ131:CJ141)</f>
        <v>195232</v>
      </c>
      <c r="CK179" s="44">
        <f>CK129+SUM(CK131:CK141)</f>
        <v>94940</v>
      </c>
      <c r="CL179" s="44">
        <f>CL129+SUM(CL131:CL141)</f>
        <v>100292</v>
      </c>
      <c r="CM179" s="44">
        <f>CM129+SUM(CM131:CM141)</f>
        <v>195514</v>
      </c>
      <c r="CN179" s="1"/>
      <c r="CO179" s="42" t="s">
        <v>79</v>
      </c>
      <c r="CP179" s="44">
        <f>CP129+SUM(CP131:CP141)</f>
        <v>195105</v>
      </c>
      <c r="CQ179" s="44">
        <f>CQ129+SUM(CQ131:CQ141)</f>
        <v>94929</v>
      </c>
      <c r="CR179" s="44">
        <f>CR129+SUM(CR131:CR141)</f>
        <v>100176</v>
      </c>
      <c r="CS179" s="44">
        <f>CS129+SUM(CS131:CS141)</f>
        <v>58635</v>
      </c>
      <c r="CT179" s="4"/>
      <c r="CU179" s="44">
        <f>CU129+SUM(CU131:CU141)</f>
        <v>195964</v>
      </c>
      <c r="CV179" s="44">
        <f>CV129+SUM(CV131:CV141)</f>
        <v>95329</v>
      </c>
      <c r="CW179" s="44">
        <f>CW129+SUM(CW131:CW141)</f>
        <v>100635</v>
      </c>
    </row>
    <row r="180" spans="2:101" ht="13.5" customHeight="1" x14ac:dyDescent="0.15">
      <c r="B180" s="136"/>
      <c r="C180" s="136"/>
      <c r="D180" s="70" t="s">
        <v>80</v>
      </c>
      <c r="E180" s="25">
        <f>SUM(E90)</f>
        <v>129135</v>
      </c>
      <c r="F180" s="44">
        <f t="shared" ref="F180:BI180" si="53">SUM(F90)</f>
        <v>127207</v>
      </c>
      <c r="G180" s="44">
        <f t="shared" si="53"/>
        <v>123001</v>
      </c>
      <c r="H180" s="44">
        <f t="shared" si="53"/>
        <v>119586</v>
      </c>
      <c r="I180" s="44">
        <f t="shared" si="53"/>
        <v>118043</v>
      </c>
      <c r="J180" s="44">
        <f t="shared" si="53"/>
        <v>121311</v>
      </c>
      <c r="K180" s="44">
        <f t="shared" si="53"/>
        <v>119224</v>
      </c>
      <c r="L180" s="44">
        <f t="shared" si="53"/>
        <v>117644</v>
      </c>
      <c r="M180" s="44">
        <f t="shared" si="53"/>
        <v>114672</v>
      </c>
      <c r="N180" s="44">
        <f t="shared" si="53"/>
        <v>111766</v>
      </c>
      <c r="O180" s="44">
        <f t="shared" si="53"/>
        <v>109232</v>
      </c>
      <c r="P180" s="44">
        <f t="shared" si="53"/>
        <v>106902</v>
      </c>
      <c r="Q180" s="44">
        <f t="shared" si="53"/>
        <v>104738</v>
      </c>
      <c r="R180" s="44">
        <f t="shared" si="53"/>
        <v>103198</v>
      </c>
      <c r="S180" s="44">
        <f t="shared" si="53"/>
        <v>102080</v>
      </c>
      <c r="T180" s="44">
        <f t="shared" si="53"/>
        <v>101057</v>
      </c>
      <c r="U180" s="44">
        <f t="shared" si="53"/>
        <v>100760</v>
      </c>
      <c r="V180" s="44">
        <f t="shared" si="53"/>
        <v>99787</v>
      </c>
      <c r="W180" s="44">
        <f t="shared" si="53"/>
        <v>99560</v>
      </c>
      <c r="X180" s="44">
        <f t="shared" si="53"/>
        <v>98787</v>
      </c>
      <c r="Y180" s="44">
        <f t="shared" si="53"/>
        <v>98194</v>
      </c>
      <c r="Z180" s="44">
        <f t="shared" si="53"/>
        <v>97976</v>
      </c>
      <c r="AA180" s="44">
        <f t="shared" si="53"/>
        <v>97608</v>
      </c>
      <c r="AB180" s="44">
        <f t="shared" si="53"/>
        <v>97217</v>
      </c>
      <c r="AC180" s="44">
        <f t="shared" si="53"/>
        <v>96859</v>
      </c>
      <c r="AD180" s="44">
        <f t="shared" si="53"/>
        <v>96546</v>
      </c>
      <c r="AE180" s="44">
        <f t="shared" si="53"/>
        <v>96078</v>
      </c>
      <c r="AF180" s="44">
        <f t="shared" si="53"/>
        <v>95323</v>
      </c>
      <c r="AG180" s="44">
        <f t="shared" si="53"/>
        <v>94842</v>
      </c>
      <c r="AH180" s="44">
        <f t="shared" si="53"/>
        <v>94216</v>
      </c>
      <c r="AI180" s="44">
        <f t="shared" si="53"/>
        <v>93496</v>
      </c>
      <c r="AJ180" s="44">
        <f t="shared" si="53"/>
        <v>92975</v>
      </c>
      <c r="AK180" s="44">
        <f t="shared" si="53"/>
        <v>92221</v>
      </c>
      <c r="AL180" s="44">
        <f t="shared" si="53"/>
        <v>91501</v>
      </c>
      <c r="AM180" s="44">
        <f t="shared" si="53"/>
        <v>90781</v>
      </c>
      <c r="AN180" s="44">
        <f t="shared" si="53"/>
        <v>89944</v>
      </c>
      <c r="AO180" s="44">
        <f t="shared" si="53"/>
        <v>89226</v>
      </c>
      <c r="AP180" s="44">
        <f t="shared" si="53"/>
        <v>88445</v>
      </c>
      <c r="AQ180" s="44">
        <f t="shared" si="53"/>
        <v>87775</v>
      </c>
      <c r="AR180" s="44">
        <f t="shared" si="53"/>
        <v>87185</v>
      </c>
      <c r="AS180" s="44">
        <f t="shared" si="53"/>
        <v>86525</v>
      </c>
      <c r="AT180" s="44">
        <f t="shared" si="53"/>
        <v>85706</v>
      </c>
      <c r="AU180" s="44">
        <f t="shared" si="53"/>
        <v>84858</v>
      </c>
      <c r="AV180" s="44">
        <f t="shared" si="53"/>
        <v>84108</v>
      </c>
      <c r="AW180" s="44">
        <f t="shared" si="53"/>
        <v>83118</v>
      </c>
      <c r="AX180" s="25">
        <f t="shared" si="53"/>
        <v>82077</v>
      </c>
      <c r="AY180" s="44">
        <f t="shared" si="53"/>
        <v>80965</v>
      </c>
      <c r="AZ180" s="44">
        <f t="shared" si="53"/>
        <v>79880</v>
      </c>
      <c r="BA180" s="44">
        <f t="shared" si="53"/>
        <v>78773</v>
      </c>
      <c r="BB180" s="44">
        <f t="shared" si="53"/>
        <v>77725</v>
      </c>
      <c r="BC180" s="44">
        <f t="shared" si="53"/>
        <v>76625</v>
      </c>
      <c r="BD180" s="44">
        <f t="shared" si="53"/>
        <v>75760</v>
      </c>
      <c r="BE180" s="44">
        <f t="shared" si="53"/>
        <v>74624</v>
      </c>
      <c r="BF180" s="44">
        <f t="shared" si="53"/>
        <v>73623</v>
      </c>
      <c r="BG180" s="44">
        <f t="shared" si="53"/>
        <v>72721</v>
      </c>
      <c r="BH180" s="44">
        <f t="shared" si="53"/>
        <v>71411</v>
      </c>
      <c r="BI180" s="44">
        <f t="shared" si="53"/>
        <v>70530</v>
      </c>
      <c r="BJ180" s="44"/>
      <c r="BK180" s="44"/>
      <c r="BL180" s="44"/>
      <c r="BM180" s="44"/>
      <c r="BN180" s="44"/>
      <c r="BO180" s="44"/>
      <c r="BP180" s="44"/>
      <c r="BQ180" s="75" t="s">
        <v>80</v>
      </c>
      <c r="BR180" s="2"/>
      <c r="BS180" s="44">
        <f>SUM(BS142:BS151)</f>
        <v>806.38</v>
      </c>
      <c r="BT180" s="44">
        <f>SUM(BT142:BT151)</f>
        <v>806.38</v>
      </c>
      <c r="BU180" s="44">
        <f>SUM(BU142:BU151)</f>
        <v>23758</v>
      </c>
      <c r="BV180" s="6"/>
      <c r="BW180" s="44">
        <f>SUM(BW142:BW151)</f>
        <v>116129</v>
      </c>
      <c r="BX180" s="44">
        <f>SUM(BX142:BX151)</f>
        <v>55783</v>
      </c>
      <c r="BY180" s="43">
        <f t="shared" si="48"/>
        <v>60346</v>
      </c>
      <c r="BZ180" s="4"/>
      <c r="CA180" s="44">
        <f>SUM(CA142:CA151)</f>
        <v>91852</v>
      </c>
      <c r="CB180" s="44">
        <f>SUM(CB142:CB151)</f>
        <v>44311</v>
      </c>
      <c r="CC180" s="44">
        <f>SUM(CC142:CC151)</f>
        <v>47541</v>
      </c>
      <c r="CD180" s="7"/>
      <c r="CE180" s="44">
        <f>SUM(CE142:CE151)</f>
        <v>88552</v>
      </c>
      <c r="CF180" s="44">
        <f>SUM(CF142:CF151)</f>
        <v>42802</v>
      </c>
      <c r="CG180" s="44">
        <f>SUM(CG142:CG151)</f>
        <v>45750</v>
      </c>
      <c r="CH180" s="44">
        <f>SUM(CH142:CH151)</f>
        <v>23563</v>
      </c>
      <c r="CI180" s="4"/>
      <c r="CJ180" s="44">
        <f>SUM(CJ142:CJ151)</f>
        <v>88402</v>
      </c>
      <c r="CK180" s="44">
        <f>SUM(CK142:CK151)</f>
        <v>42739</v>
      </c>
      <c r="CL180" s="44">
        <f>SUM(CL142:CL151)</f>
        <v>45663</v>
      </c>
      <c r="CM180" s="44">
        <f>SUM(CM142:CM151)</f>
        <v>88552</v>
      </c>
      <c r="CN180" s="1"/>
      <c r="CO180" s="42" t="s">
        <v>80</v>
      </c>
      <c r="CP180" s="44">
        <f>SUM(CP142:CP151)</f>
        <v>84946</v>
      </c>
      <c r="CQ180" s="44">
        <f>SUM(CQ142:CQ151)</f>
        <v>40898</v>
      </c>
      <c r="CR180" s="44">
        <f>SUM(CR142:CR151)</f>
        <v>44048</v>
      </c>
      <c r="CS180" s="44">
        <f>SUM(CS142:CS151)</f>
        <v>23872</v>
      </c>
      <c r="CT180" s="4"/>
      <c r="CU180" s="44">
        <f>SUM(CU142:CU151)</f>
        <v>85786</v>
      </c>
      <c r="CV180" s="44">
        <f>SUM(CV142:CV151)</f>
        <v>41376</v>
      </c>
      <c r="CW180" s="44">
        <f>SUM(CW142:CW151)</f>
        <v>44410</v>
      </c>
    </row>
    <row r="181" spans="2:101" ht="13.5" customHeight="1" x14ac:dyDescent="0.15">
      <c r="B181" s="136"/>
      <c r="C181" s="136"/>
      <c r="D181" s="70" t="s">
        <v>81</v>
      </c>
      <c r="E181" s="25">
        <f>SUM(E89)</f>
        <v>121899</v>
      </c>
      <c r="F181" s="44">
        <f t="shared" ref="F181:BI181" si="54">SUM(F89)</f>
        <v>118049</v>
      </c>
      <c r="G181" s="44">
        <f t="shared" si="54"/>
        <v>115496</v>
      </c>
      <c r="H181" s="44">
        <f t="shared" si="54"/>
        <v>113252</v>
      </c>
      <c r="I181" s="44">
        <f t="shared" si="54"/>
        <v>112260</v>
      </c>
      <c r="J181" s="44">
        <f t="shared" si="54"/>
        <v>116300</v>
      </c>
      <c r="K181" s="44">
        <f t="shared" si="54"/>
        <v>114432</v>
      </c>
      <c r="L181" s="44">
        <f t="shared" si="54"/>
        <v>113051</v>
      </c>
      <c r="M181" s="44">
        <f t="shared" si="54"/>
        <v>110522</v>
      </c>
      <c r="N181" s="44">
        <f t="shared" si="54"/>
        <v>107962</v>
      </c>
      <c r="O181" s="44">
        <f t="shared" si="54"/>
        <v>105512</v>
      </c>
      <c r="P181" s="44">
        <f t="shared" si="54"/>
        <v>103897</v>
      </c>
      <c r="Q181" s="44">
        <f t="shared" si="54"/>
        <v>102391</v>
      </c>
      <c r="R181" s="44">
        <f t="shared" si="54"/>
        <v>101613</v>
      </c>
      <c r="S181" s="44">
        <f t="shared" si="54"/>
        <v>100927</v>
      </c>
      <c r="T181" s="44">
        <f t="shared" si="54"/>
        <v>100590</v>
      </c>
      <c r="U181" s="44">
        <f t="shared" si="54"/>
        <v>100550</v>
      </c>
      <c r="V181" s="44">
        <f t="shared" si="54"/>
        <v>100356</v>
      </c>
      <c r="W181" s="44">
        <f t="shared" si="54"/>
        <v>100408</v>
      </c>
      <c r="X181" s="44">
        <f t="shared" si="54"/>
        <v>100544</v>
      </c>
      <c r="Y181" s="44">
        <f t="shared" si="54"/>
        <v>100664</v>
      </c>
      <c r="Z181" s="44">
        <f t="shared" si="54"/>
        <v>100731</v>
      </c>
      <c r="AA181" s="44">
        <f t="shared" si="54"/>
        <v>100669</v>
      </c>
      <c r="AB181" s="44">
        <f t="shared" si="54"/>
        <v>100759</v>
      </c>
      <c r="AC181" s="44">
        <f t="shared" si="54"/>
        <v>100725</v>
      </c>
      <c r="AD181" s="44">
        <f t="shared" si="54"/>
        <v>100839</v>
      </c>
      <c r="AE181" s="44">
        <f t="shared" si="54"/>
        <v>100882</v>
      </c>
      <c r="AF181" s="44">
        <f t="shared" si="54"/>
        <v>100782</v>
      </c>
      <c r="AG181" s="44">
        <f t="shared" si="54"/>
        <v>100461</v>
      </c>
      <c r="AH181" s="44">
        <f t="shared" si="54"/>
        <v>100111</v>
      </c>
      <c r="AI181" s="44">
        <f t="shared" si="54"/>
        <v>99939</v>
      </c>
      <c r="AJ181" s="44">
        <f t="shared" si="54"/>
        <v>99616</v>
      </c>
      <c r="AK181" s="44">
        <f t="shared" si="54"/>
        <v>99139</v>
      </c>
      <c r="AL181" s="44">
        <f t="shared" si="54"/>
        <v>98767</v>
      </c>
      <c r="AM181" s="44">
        <f t="shared" si="54"/>
        <v>98532</v>
      </c>
      <c r="AN181" s="44">
        <f t="shared" si="54"/>
        <v>98154</v>
      </c>
      <c r="AO181" s="44">
        <f t="shared" si="54"/>
        <v>97633</v>
      </c>
      <c r="AP181" s="44">
        <f t="shared" si="54"/>
        <v>97103</v>
      </c>
      <c r="AQ181" s="44">
        <f t="shared" si="54"/>
        <v>96398</v>
      </c>
      <c r="AR181" s="44">
        <f t="shared" si="54"/>
        <v>95731</v>
      </c>
      <c r="AS181" s="44">
        <f t="shared" si="54"/>
        <v>95213</v>
      </c>
      <c r="AT181" s="44">
        <f t="shared" si="54"/>
        <v>94344</v>
      </c>
      <c r="AU181" s="44">
        <f t="shared" si="54"/>
        <v>93638</v>
      </c>
      <c r="AV181" s="44">
        <f t="shared" si="54"/>
        <v>92791</v>
      </c>
      <c r="AW181" s="44">
        <f t="shared" si="54"/>
        <v>92067</v>
      </c>
      <c r="AX181" s="44">
        <f t="shared" si="54"/>
        <v>91083</v>
      </c>
      <c r="AY181" s="44">
        <f t="shared" si="54"/>
        <v>89948</v>
      </c>
      <c r="AZ181" s="44">
        <f t="shared" si="54"/>
        <v>88844</v>
      </c>
      <c r="BA181" s="44">
        <f t="shared" si="54"/>
        <v>87528</v>
      </c>
      <c r="BB181" s="44">
        <f t="shared" si="54"/>
        <v>86667</v>
      </c>
      <c r="BC181" s="44">
        <f t="shared" si="54"/>
        <v>85786</v>
      </c>
      <c r="BD181" s="44">
        <f t="shared" si="54"/>
        <v>85650</v>
      </c>
      <c r="BE181" s="44">
        <f t="shared" si="54"/>
        <v>84810</v>
      </c>
      <c r="BF181" s="44">
        <f t="shared" si="54"/>
        <v>84169</v>
      </c>
      <c r="BG181" s="44">
        <f t="shared" si="54"/>
        <v>83763</v>
      </c>
      <c r="BH181" s="44">
        <f t="shared" si="54"/>
        <v>82523</v>
      </c>
      <c r="BI181" s="44">
        <f t="shared" si="54"/>
        <v>82026</v>
      </c>
      <c r="BJ181" s="44"/>
      <c r="BK181" s="44"/>
      <c r="BL181" s="44"/>
      <c r="BM181" s="44"/>
      <c r="BN181" s="44"/>
      <c r="BO181" s="44"/>
      <c r="BP181" s="44"/>
      <c r="BQ181" s="75" t="s">
        <v>81</v>
      </c>
      <c r="BR181" s="2"/>
      <c r="BS181" s="44">
        <f>SUM(BS152:BS159)</f>
        <v>468.73</v>
      </c>
      <c r="BT181" s="44">
        <f>SUM(BT152:BT159)</f>
        <v>468.73</v>
      </c>
      <c r="BU181" s="44">
        <f>SUM(BU152:BU159)</f>
        <v>23535</v>
      </c>
      <c r="BV181" s="6"/>
      <c r="BW181" s="44">
        <f>SUM(BW152:BW159)</f>
        <v>105150</v>
      </c>
      <c r="BX181" s="44">
        <f>SUM(BX152:BX159)</f>
        <v>50583</v>
      </c>
      <c r="BY181" s="43">
        <f t="shared" si="48"/>
        <v>54567</v>
      </c>
      <c r="BZ181" s="4"/>
      <c r="CA181" s="44">
        <f>SUM(CA152:CA159)</f>
        <v>93316</v>
      </c>
      <c r="CB181" s="44">
        <f>SUM(CB152:CB159)</f>
        <v>45071</v>
      </c>
      <c r="CC181" s="44">
        <f>SUM(CC152:CC159)</f>
        <v>48245</v>
      </c>
      <c r="CD181" s="7"/>
      <c r="CE181" s="44">
        <f>SUM(CE152:CE159)</f>
        <v>92089</v>
      </c>
      <c r="CF181" s="44">
        <f>SUM(CF152:CF159)</f>
        <v>44455</v>
      </c>
      <c r="CG181" s="44">
        <f>SUM(CG152:CG159)</f>
        <v>47634</v>
      </c>
      <c r="CH181" s="44">
        <f>SUM(CH152:CH159)</f>
        <v>23090</v>
      </c>
      <c r="CI181" s="4"/>
      <c r="CJ181" s="44">
        <f>SUM(CJ152:CJ159)</f>
        <v>91940</v>
      </c>
      <c r="CK181" s="44">
        <f>SUM(CK152:CK159)</f>
        <v>44415</v>
      </c>
      <c r="CL181" s="44">
        <f>SUM(CL152:CL159)</f>
        <v>47525</v>
      </c>
      <c r="CM181" s="44">
        <f>SUM(CM152:CM159)</f>
        <v>92089</v>
      </c>
      <c r="CN181" s="1"/>
      <c r="CO181" s="42" t="s">
        <v>81</v>
      </c>
      <c r="CP181" s="44">
        <f>SUM(CP152:CP159)</f>
        <v>89382</v>
      </c>
      <c r="CQ181" s="44">
        <f>SUM(CQ152:CQ159)</f>
        <v>43051</v>
      </c>
      <c r="CR181" s="44">
        <f>SUM(CR152:CR159)</f>
        <v>46331</v>
      </c>
      <c r="CS181" s="44">
        <f>SUM(CS152:CS159)</f>
        <v>23828</v>
      </c>
      <c r="CT181" s="4"/>
      <c r="CU181" s="44">
        <f>SUM(CU152:CU159)</f>
        <v>89915</v>
      </c>
      <c r="CV181" s="44">
        <f>SUM(CV152:CV159)</f>
        <v>43316</v>
      </c>
      <c r="CW181" s="44">
        <f>SUM(CW152:CW159)</f>
        <v>46599</v>
      </c>
    </row>
    <row r="182" spans="2:101" ht="13.5" customHeight="1" x14ac:dyDescent="0.15">
      <c r="B182" s="136"/>
      <c r="C182" s="136"/>
      <c r="D182" s="70" t="s">
        <v>82</v>
      </c>
      <c r="E182" s="25">
        <f t="shared" ref="E182:BI182" si="55">E81+E91+E114</f>
        <v>222452</v>
      </c>
      <c r="F182" s="25">
        <f t="shared" si="55"/>
        <v>221114</v>
      </c>
      <c r="G182" s="25">
        <f t="shared" si="55"/>
        <v>220543</v>
      </c>
      <c r="H182" s="25">
        <f t="shared" si="55"/>
        <v>220965</v>
      </c>
      <c r="I182" s="25">
        <f t="shared" si="55"/>
        <v>219484</v>
      </c>
      <c r="J182" s="25">
        <f t="shared" si="55"/>
        <v>227653</v>
      </c>
      <c r="K182" s="25">
        <f t="shared" si="55"/>
        <v>226262</v>
      </c>
      <c r="L182" s="25">
        <f t="shared" si="55"/>
        <v>226700</v>
      </c>
      <c r="M182" s="25">
        <f t="shared" si="55"/>
        <v>236564</v>
      </c>
      <c r="N182" s="25">
        <f t="shared" si="55"/>
        <v>235105</v>
      </c>
      <c r="O182" s="25">
        <f t="shared" si="55"/>
        <v>234247</v>
      </c>
      <c r="P182" s="25">
        <f t="shared" si="55"/>
        <v>234272</v>
      </c>
      <c r="Q182" s="25">
        <f t="shared" si="55"/>
        <v>234980</v>
      </c>
      <c r="R182" s="25">
        <f t="shared" si="55"/>
        <v>235061</v>
      </c>
      <c r="S182" s="25">
        <f t="shared" si="55"/>
        <v>236191</v>
      </c>
      <c r="T182" s="25">
        <f t="shared" si="55"/>
        <v>236893</v>
      </c>
      <c r="U182" s="25">
        <f t="shared" si="55"/>
        <v>238529</v>
      </c>
      <c r="V182" s="25">
        <f t="shared" si="55"/>
        <v>239732</v>
      </c>
      <c r="W182" s="25">
        <f t="shared" si="55"/>
        <v>240693</v>
      </c>
      <c r="X182" s="25">
        <f t="shared" si="55"/>
        <v>241954</v>
      </c>
      <c r="Y182" s="25">
        <f t="shared" si="55"/>
        <v>242912</v>
      </c>
      <c r="Z182" s="25">
        <f t="shared" si="55"/>
        <v>244007</v>
      </c>
      <c r="AA182" s="25">
        <f t="shared" si="55"/>
        <v>245088</v>
      </c>
      <c r="AB182" s="25">
        <f t="shared" si="55"/>
        <v>244951</v>
      </c>
      <c r="AC182" s="25">
        <f t="shared" si="55"/>
        <v>244899</v>
      </c>
      <c r="AD182" s="25">
        <f t="shared" si="55"/>
        <v>244789</v>
      </c>
      <c r="AE182" s="25">
        <f t="shared" si="55"/>
        <v>244483</v>
      </c>
      <c r="AF182" s="25">
        <f t="shared" si="55"/>
        <v>243821</v>
      </c>
      <c r="AG182" s="25">
        <f t="shared" si="55"/>
        <v>242818</v>
      </c>
      <c r="AH182" s="25">
        <f t="shared" si="55"/>
        <v>241925</v>
      </c>
      <c r="AI182" s="25">
        <f t="shared" si="55"/>
        <v>240835</v>
      </c>
      <c r="AJ182" s="25">
        <f t="shared" si="55"/>
        <v>240146</v>
      </c>
      <c r="AK182" s="25">
        <f t="shared" si="55"/>
        <v>239417</v>
      </c>
      <c r="AL182" s="25">
        <f t="shared" si="55"/>
        <v>238679</v>
      </c>
      <c r="AM182" s="25">
        <f t="shared" si="55"/>
        <v>237920</v>
      </c>
      <c r="AN182" s="25">
        <f t="shared" si="55"/>
        <v>237006</v>
      </c>
      <c r="AO182" s="25">
        <f t="shared" si="55"/>
        <v>236266</v>
      </c>
      <c r="AP182" s="25">
        <f t="shared" si="55"/>
        <v>235549</v>
      </c>
      <c r="AQ182" s="25">
        <f t="shared" si="55"/>
        <v>234670</v>
      </c>
      <c r="AR182" s="25">
        <f t="shared" si="55"/>
        <v>233619</v>
      </c>
      <c r="AS182" s="25">
        <f t="shared" si="55"/>
        <v>232581</v>
      </c>
      <c r="AT182" s="25">
        <f t="shared" si="55"/>
        <v>231055</v>
      </c>
      <c r="AU182" s="25">
        <f t="shared" si="55"/>
        <v>229964</v>
      </c>
      <c r="AV182" s="25">
        <f t="shared" si="55"/>
        <v>228575</v>
      </c>
      <c r="AW182" s="25">
        <f t="shared" si="55"/>
        <v>227147</v>
      </c>
      <c r="AX182" s="25">
        <f t="shared" si="55"/>
        <v>225094</v>
      </c>
      <c r="AY182" s="25">
        <f t="shared" si="55"/>
        <v>223534</v>
      </c>
      <c r="AZ182" s="25">
        <f t="shared" si="55"/>
        <v>221606</v>
      </c>
      <c r="BA182" s="25">
        <f t="shared" si="55"/>
        <v>219858</v>
      </c>
      <c r="BB182" s="25">
        <f t="shared" si="55"/>
        <v>218042</v>
      </c>
      <c r="BC182" s="25">
        <f t="shared" si="55"/>
        <v>216268</v>
      </c>
      <c r="BD182" s="25">
        <f t="shared" si="55"/>
        <v>202081</v>
      </c>
      <c r="BE182" s="25">
        <f t="shared" si="55"/>
        <v>199707</v>
      </c>
      <c r="BF182" s="25">
        <f t="shared" si="55"/>
        <v>197831</v>
      </c>
      <c r="BG182" s="25">
        <f t="shared" si="55"/>
        <v>197199</v>
      </c>
      <c r="BH182" s="25">
        <f t="shared" si="55"/>
        <v>194808</v>
      </c>
      <c r="BI182" s="25">
        <f t="shared" si="55"/>
        <v>194630</v>
      </c>
      <c r="BJ182" s="25"/>
      <c r="BK182" s="25"/>
      <c r="BL182" s="25"/>
      <c r="BM182" s="25"/>
      <c r="BN182" s="25"/>
      <c r="BO182" s="25"/>
      <c r="BP182" s="25"/>
      <c r="BQ182" s="75" t="s">
        <v>82</v>
      </c>
      <c r="BR182" s="2"/>
      <c r="BS182" s="44">
        <f>BS81+SUM(BS160:BS167)</f>
        <v>656.75</v>
      </c>
      <c r="BT182" s="44">
        <f>BT81+SUM(BT160:BT167)</f>
        <v>656.68000000000006</v>
      </c>
      <c r="BU182" s="44">
        <f>BU81+SUM(BU160:BU167)</f>
        <v>67118</v>
      </c>
      <c r="BV182" s="6"/>
      <c r="BW182" s="44">
        <f>BW81+BW128+SUM(BW160:BW167)</f>
        <v>208419</v>
      </c>
      <c r="BX182" s="44">
        <f>BX81+BX128+SUM(BX160:BX167)</f>
        <v>101526</v>
      </c>
      <c r="BY182" s="43">
        <f t="shared" si="48"/>
        <v>106893</v>
      </c>
      <c r="BZ182" s="4"/>
      <c r="CA182" s="44">
        <f>CA81+SUM(CA160:CA167)</f>
        <v>223335</v>
      </c>
      <c r="CB182" s="44">
        <f>CB81+SUM(CB160:CB167)</f>
        <v>108765</v>
      </c>
      <c r="CC182" s="44">
        <f>CC81+SUM(CC160:CC167)</f>
        <v>114570</v>
      </c>
      <c r="CD182" s="7"/>
      <c r="CE182" s="44">
        <f>CE81+SUM(CE160:CE167)</f>
        <v>221701</v>
      </c>
      <c r="CF182" s="44">
        <f>CF81+SUM(CF160:CF167)</f>
        <v>108195</v>
      </c>
      <c r="CG182" s="44">
        <f>CG81+SUM(CG160:CG167)</f>
        <v>113506</v>
      </c>
      <c r="CH182" s="44">
        <f>CH81+SUM(CH160:CH167)</f>
        <v>67527</v>
      </c>
      <c r="CI182" s="4"/>
      <c r="CJ182" s="44">
        <f>CJ81+SUM(CJ160:CJ167)</f>
        <v>221352</v>
      </c>
      <c r="CK182" s="44">
        <f>CK81+SUM(CK160:CK167)</f>
        <v>108061</v>
      </c>
      <c r="CL182" s="44">
        <f>CL81+SUM(CL160:CL167)</f>
        <v>113291</v>
      </c>
      <c r="CM182" s="44">
        <f>CM81+SUM(CM160:CM167)</f>
        <v>221701</v>
      </c>
      <c r="CN182" s="1"/>
      <c r="CO182" s="42" t="s">
        <v>82</v>
      </c>
      <c r="CP182" s="44">
        <f>CP81+SUM(CP160:CP167)</f>
        <v>217936</v>
      </c>
      <c r="CQ182" s="44">
        <f>CQ81+SUM(CQ160:CQ167)</f>
        <v>105766</v>
      </c>
      <c r="CR182" s="44">
        <f>CR81+SUM(CR160:CR167)</f>
        <v>112170</v>
      </c>
      <c r="CS182" s="44">
        <f>CS81+SUM(CS160:CS167)</f>
        <v>69982</v>
      </c>
      <c r="CT182" s="4"/>
      <c r="CU182" s="44">
        <f>CU81+SUM(CU160:CU167)</f>
        <v>219253</v>
      </c>
      <c r="CV182" s="44">
        <f>CV81+SUM(CV160:CV167)</f>
        <v>106620</v>
      </c>
      <c r="CW182" s="44">
        <f>CW81+SUM(CW160:CW167)</f>
        <v>112633</v>
      </c>
    </row>
    <row r="183" spans="2:101" ht="13.5" customHeight="1" x14ac:dyDescent="0.15">
      <c r="B183" s="136"/>
      <c r="C183" s="136"/>
      <c r="D183" s="70" t="s">
        <v>83</v>
      </c>
      <c r="E183" s="25">
        <f t="shared" ref="E183:AJ183" si="56">E115+SUM(E83)</f>
        <v>109140</v>
      </c>
      <c r="F183" s="44">
        <f t="shared" si="56"/>
        <v>109919</v>
      </c>
      <c r="G183" s="44">
        <f t="shared" si="56"/>
        <v>109991</v>
      </c>
      <c r="H183" s="44">
        <f t="shared" si="56"/>
        <v>110018</v>
      </c>
      <c r="I183" s="44">
        <f t="shared" si="56"/>
        <v>109592</v>
      </c>
      <c r="J183" s="44">
        <f t="shared" si="56"/>
        <v>113198</v>
      </c>
      <c r="K183" s="44">
        <f t="shared" si="56"/>
        <v>112814</v>
      </c>
      <c r="L183" s="44">
        <f t="shared" si="56"/>
        <v>113247</v>
      </c>
      <c r="M183" s="44">
        <f t="shared" si="56"/>
        <v>113789</v>
      </c>
      <c r="N183" s="44">
        <f t="shared" si="56"/>
        <v>113342</v>
      </c>
      <c r="O183" s="44">
        <f t="shared" si="56"/>
        <v>113226</v>
      </c>
      <c r="P183" s="44">
        <f t="shared" si="56"/>
        <v>113449</v>
      </c>
      <c r="Q183" s="44">
        <f t="shared" si="56"/>
        <v>113465</v>
      </c>
      <c r="R183" s="44">
        <f t="shared" si="56"/>
        <v>113813</v>
      </c>
      <c r="S183" s="44">
        <f t="shared" si="56"/>
        <v>114046</v>
      </c>
      <c r="T183" s="44">
        <f t="shared" si="56"/>
        <v>113820</v>
      </c>
      <c r="U183" s="44">
        <f t="shared" si="56"/>
        <v>114304</v>
      </c>
      <c r="V183" s="44">
        <f t="shared" si="56"/>
        <v>114729</v>
      </c>
      <c r="W183" s="44">
        <f t="shared" si="56"/>
        <v>115494</v>
      </c>
      <c r="X183" s="44">
        <f t="shared" si="56"/>
        <v>115808</v>
      </c>
      <c r="Y183" s="44">
        <f t="shared" si="56"/>
        <v>115748</v>
      </c>
      <c r="Z183" s="44">
        <f t="shared" si="56"/>
        <v>115789</v>
      </c>
      <c r="AA183" s="44">
        <f t="shared" si="56"/>
        <v>115666</v>
      </c>
      <c r="AB183" s="44">
        <f t="shared" si="56"/>
        <v>115414</v>
      </c>
      <c r="AC183" s="44">
        <f t="shared" si="56"/>
        <v>114969</v>
      </c>
      <c r="AD183" s="44">
        <f t="shared" si="56"/>
        <v>114485</v>
      </c>
      <c r="AE183" s="44">
        <f t="shared" si="56"/>
        <v>113825</v>
      </c>
      <c r="AF183" s="44">
        <f t="shared" si="56"/>
        <v>113016</v>
      </c>
      <c r="AG183" s="44">
        <f t="shared" si="56"/>
        <v>112320</v>
      </c>
      <c r="AH183" s="44">
        <f t="shared" si="56"/>
        <v>111580</v>
      </c>
      <c r="AI183" s="44">
        <f t="shared" si="56"/>
        <v>110782</v>
      </c>
      <c r="AJ183" s="44">
        <f t="shared" si="56"/>
        <v>109590</v>
      </c>
      <c r="AK183" s="44">
        <f t="shared" ref="AK183:BC183" si="57">AK115+SUM(AK83)</f>
        <v>108636</v>
      </c>
      <c r="AL183" s="44">
        <f t="shared" si="57"/>
        <v>107925</v>
      </c>
      <c r="AM183" s="44">
        <f t="shared" si="57"/>
        <v>107142</v>
      </c>
      <c r="AN183" s="44">
        <f t="shared" si="57"/>
        <v>106541</v>
      </c>
      <c r="AO183" s="44">
        <f t="shared" si="57"/>
        <v>105884</v>
      </c>
      <c r="AP183" s="44">
        <f t="shared" si="57"/>
        <v>105104</v>
      </c>
      <c r="AQ183" s="44">
        <f t="shared" si="57"/>
        <v>104546</v>
      </c>
      <c r="AR183" s="44">
        <f t="shared" si="57"/>
        <v>103890</v>
      </c>
      <c r="AS183" s="44">
        <f t="shared" si="57"/>
        <v>103333</v>
      </c>
      <c r="AT183" s="44">
        <f t="shared" si="57"/>
        <v>102419</v>
      </c>
      <c r="AU183" s="44">
        <f t="shared" si="57"/>
        <v>101434</v>
      </c>
      <c r="AV183" s="44">
        <f t="shared" si="57"/>
        <v>100638</v>
      </c>
      <c r="AW183" s="44">
        <f t="shared" si="57"/>
        <v>99660</v>
      </c>
      <c r="AX183" s="44">
        <f t="shared" si="57"/>
        <v>98228</v>
      </c>
      <c r="AY183" s="44">
        <f t="shared" si="57"/>
        <v>96936</v>
      </c>
      <c r="AZ183" s="44">
        <f t="shared" si="57"/>
        <v>95575</v>
      </c>
      <c r="BA183" s="44">
        <f t="shared" si="57"/>
        <v>94292</v>
      </c>
      <c r="BB183" s="44">
        <f t="shared" si="57"/>
        <v>93168</v>
      </c>
      <c r="BC183" s="44">
        <f t="shared" si="57"/>
        <v>92055</v>
      </c>
      <c r="BD183" s="44">
        <f t="shared" ref="BD183:BI183" si="58">BD115+SUM(BD83)</f>
        <v>85658</v>
      </c>
      <c r="BE183" s="44">
        <f t="shared" si="58"/>
        <v>84051</v>
      </c>
      <c r="BF183" s="44">
        <f t="shared" si="58"/>
        <v>82763</v>
      </c>
      <c r="BG183" s="44">
        <f t="shared" si="58"/>
        <v>81826</v>
      </c>
      <c r="BH183" s="44">
        <f t="shared" si="58"/>
        <v>80077</v>
      </c>
      <c r="BI183" s="44">
        <f t="shared" si="58"/>
        <v>79449</v>
      </c>
      <c r="BJ183" s="44"/>
      <c r="BK183" s="44"/>
      <c r="BL183" s="44"/>
      <c r="BM183" s="44"/>
      <c r="BN183" s="44"/>
      <c r="BO183" s="44"/>
      <c r="BP183" s="44"/>
      <c r="BQ183" s="75" t="s">
        <v>83</v>
      </c>
      <c r="BR183" s="2"/>
      <c r="BS183" s="44">
        <f>BS130+SUM(BS168:BS172)</f>
        <v>564.79</v>
      </c>
      <c r="BT183" s="44">
        <f>BT130+SUM(BT168:BT172)</f>
        <v>564.79</v>
      </c>
      <c r="BU183" s="44">
        <f>BU130+SUM(BU168:BU172)</f>
        <v>31746</v>
      </c>
      <c r="BV183" s="6"/>
      <c r="BW183" s="44">
        <f>BW130+SUM(BW168:BW172)</f>
        <v>114827</v>
      </c>
      <c r="BX183" s="44">
        <f>BX130+SUM(BX168:BX172)</f>
        <v>55600</v>
      </c>
      <c r="BY183" s="43">
        <f t="shared" si="48"/>
        <v>59227</v>
      </c>
      <c r="BZ183" s="4"/>
      <c r="CA183" s="44">
        <f>CA130+SUM(CA168:CA172)</f>
        <v>114468</v>
      </c>
      <c r="CB183" s="44">
        <f>CB130+SUM(CB168:CB172)</f>
        <v>55402</v>
      </c>
      <c r="CC183" s="44">
        <f>CC130+SUM(CC168:CC172)</f>
        <v>59066</v>
      </c>
      <c r="CD183" s="7"/>
      <c r="CE183" s="44">
        <f>CE130+SUM(CE168:CE172)</f>
        <v>110019</v>
      </c>
      <c r="CF183" s="44">
        <f>CF130+SUM(CF168:CF172)</f>
        <v>53226</v>
      </c>
      <c r="CG183" s="44">
        <f>CG130+SUM(CG168:CG172)</f>
        <v>56793</v>
      </c>
      <c r="CH183" s="44">
        <f>CH130+SUM(CH168:CH172)</f>
        <v>31322</v>
      </c>
      <c r="CI183" s="4"/>
      <c r="CJ183" s="44">
        <f>CJ130+SUM(CJ168:CJ172)</f>
        <v>109876</v>
      </c>
      <c r="CK183" s="44">
        <f>CK130+SUM(CK168:CK172)</f>
        <v>53177</v>
      </c>
      <c r="CL183" s="44">
        <f>CL130+SUM(CL168:CL172)</f>
        <v>56699</v>
      </c>
      <c r="CM183" s="44">
        <f>CM130+SUM(CM168:CM172)</f>
        <v>110019</v>
      </c>
      <c r="CN183" s="1"/>
      <c r="CO183" s="42" t="s">
        <v>83</v>
      </c>
      <c r="CP183" s="44">
        <f>CP130+SUM(CP168:CP172)</f>
        <v>106635</v>
      </c>
      <c r="CQ183" s="44">
        <f>CQ130+SUM(CQ168:CQ172)</f>
        <v>51463</v>
      </c>
      <c r="CR183" s="44">
        <f>CR130+SUM(CR168:CR172)</f>
        <v>55172</v>
      </c>
      <c r="CS183" s="44">
        <f>CS130+SUM(CS168:CS172)</f>
        <v>32168</v>
      </c>
      <c r="CT183" s="4"/>
      <c r="CU183" s="44">
        <f>CU130+SUM(CU168:CU172)</f>
        <v>107425</v>
      </c>
      <c r="CV183" s="44">
        <f>CV130+SUM(CV168:CV172)</f>
        <v>51977</v>
      </c>
      <c r="CW183" s="44">
        <f>CW130+SUM(CW168:CW172)</f>
        <v>55448</v>
      </c>
    </row>
    <row r="184" spans="2:101" ht="13.5" customHeight="1" x14ac:dyDescent="0.15">
      <c r="B184" s="136"/>
      <c r="C184" s="136"/>
      <c r="D184" s="72" t="s">
        <v>133</v>
      </c>
      <c r="E184" s="44">
        <f t="shared" ref="E184:M184" si="59">SUM(E177:E183)</f>
        <v>1735913</v>
      </c>
      <c r="F184" s="44">
        <f t="shared" si="59"/>
        <v>1733304</v>
      </c>
      <c r="G184" s="44">
        <f t="shared" si="59"/>
        <v>1726035</v>
      </c>
      <c r="H184" s="44">
        <f t="shared" si="59"/>
        <v>1737377</v>
      </c>
      <c r="I184" s="44">
        <f t="shared" si="59"/>
        <v>1744111</v>
      </c>
      <c r="J184" s="44">
        <f t="shared" si="59"/>
        <v>1800792</v>
      </c>
      <c r="K184" s="44">
        <f t="shared" si="59"/>
        <v>1804099</v>
      </c>
      <c r="L184" s="44">
        <f t="shared" si="59"/>
        <v>1817871</v>
      </c>
      <c r="M184" s="44">
        <f t="shared" si="59"/>
        <v>1832082</v>
      </c>
      <c r="N184" s="44">
        <f t="shared" ref="N184:BI184" si="60">SUM(N177:N183)</f>
        <v>1828184</v>
      </c>
      <c r="O184" s="44">
        <f t="shared" si="60"/>
        <v>1837736</v>
      </c>
      <c r="P184" s="44">
        <f t="shared" si="60"/>
        <v>1854620</v>
      </c>
      <c r="Q184" s="44">
        <f t="shared" si="60"/>
        <v>1869574</v>
      </c>
      <c r="R184" s="44">
        <f t="shared" si="60"/>
        <v>1895076</v>
      </c>
      <c r="S184" s="44">
        <f t="shared" si="60"/>
        <v>1924900</v>
      </c>
      <c r="T184" s="44">
        <f t="shared" si="60"/>
        <v>1948651</v>
      </c>
      <c r="U184" s="44">
        <f t="shared" si="60"/>
        <v>1974072</v>
      </c>
      <c r="V184" s="44">
        <f t="shared" si="60"/>
        <v>2009888</v>
      </c>
      <c r="W184" s="44">
        <f t="shared" si="60"/>
        <v>2035214</v>
      </c>
      <c r="X184" s="44">
        <f t="shared" si="60"/>
        <v>2060340</v>
      </c>
      <c r="Y184" s="44">
        <f t="shared" si="60"/>
        <v>2083531</v>
      </c>
      <c r="Z184" s="44">
        <f t="shared" si="60"/>
        <v>2104301</v>
      </c>
      <c r="AA184" s="44">
        <f t="shared" si="60"/>
        <v>2125388</v>
      </c>
      <c r="AB184" s="44">
        <f t="shared" si="60"/>
        <v>2142950</v>
      </c>
      <c r="AC184" s="44">
        <f t="shared" si="60"/>
        <v>2158877</v>
      </c>
      <c r="AD184" s="44">
        <f t="shared" si="60"/>
        <v>2173920</v>
      </c>
      <c r="AE184" s="44">
        <f t="shared" si="60"/>
        <v>2188058</v>
      </c>
      <c r="AF184" s="44">
        <f t="shared" si="60"/>
        <v>2203721</v>
      </c>
      <c r="AG184" s="44">
        <f t="shared" si="60"/>
        <v>2219507</v>
      </c>
      <c r="AH184" s="44">
        <f t="shared" si="60"/>
        <v>2234491</v>
      </c>
      <c r="AI184" s="44">
        <f t="shared" si="60"/>
        <v>2248946</v>
      </c>
      <c r="AJ184" s="44">
        <f t="shared" si="60"/>
        <v>2265810</v>
      </c>
      <c r="AK184" s="44">
        <f t="shared" si="60"/>
        <v>2280551</v>
      </c>
      <c r="AL184" s="44">
        <f t="shared" si="60"/>
        <v>2294320</v>
      </c>
      <c r="AM184" s="44">
        <f t="shared" si="60"/>
        <v>2308226</v>
      </c>
      <c r="AN184" s="44">
        <f t="shared" si="60"/>
        <v>2321668</v>
      </c>
      <c r="AO184" s="44">
        <f t="shared" si="60"/>
        <v>2333005</v>
      </c>
      <c r="AP184" s="44">
        <f t="shared" si="60"/>
        <v>2342479</v>
      </c>
      <c r="AQ184" s="44">
        <f t="shared" si="60"/>
        <v>2349574</v>
      </c>
      <c r="AR184" s="44">
        <f t="shared" si="60"/>
        <v>2353972</v>
      </c>
      <c r="AS184" s="44">
        <f t="shared" si="60"/>
        <v>2357974</v>
      </c>
      <c r="AT184" s="44">
        <f t="shared" si="60"/>
        <v>2360173</v>
      </c>
      <c r="AU184" s="44">
        <f t="shared" si="60"/>
        <v>2359962</v>
      </c>
      <c r="AV184" s="44">
        <f t="shared" si="60"/>
        <v>2360411</v>
      </c>
      <c r="AW184" s="44">
        <f t="shared" si="60"/>
        <v>2358702</v>
      </c>
      <c r="AX184" s="44">
        <f t="shared" si="60"/>
        <v>2354832</v>
      </c>
      <c r="AY184" s="44">
        <f t="shared" si="60"/>
        <v>2350134</v>
      </c>
      <c r="AZ184" s="44">
        <f t="shared" si="60"/>
        <v>2344234</v>
      </c>
      <c r="BA184" s="44">
        <f t="shared" si="60"/>
        <v>2338753</v>
      </c>
      <c r="BB184" s="44">
        <f t="shared" si="60"/>
        <v>2335757</v>
      </c>
      <c r="BC184" s="44">
        <f t="shared" si="60"/>
        <v>2332650</v>
      </c>
      <c r="BD184" s="44">
        <f t="shared" si="60"/>
        <v>2310533</v>
      </c>
      <c r="BE184" s="44">
        <f t="shared" si="60"/>
        <v>2313156</v>
      </c>
      <c r="BF184" s="44">
        <f t="shared" si="60"/>
        <v>2314509</v>
      </c>
      <c r="BG184" s="44">
        <f t="shared" si="60"/>
        <v>2328133</v>
      </c>
      <c r="BH184" s="44">
        <f t="shared" si="60"/>
        <v>2307089</v>
      </c>
      <c r="BI184" s="44">
        <f t="shared" si="60"/>
        <v>2266910</v>
      </c>
      <c r="BJ184" s="44"/>
      <c r="BK184" s="44"/>
      <c r="BL184" s="44"/>
      <c r="BM184" s="44"/>
      <c r="BN184" s="44"/>
      <c r="BO184" s="44"/>
      <c r="BP184" s="44"/>
      <c r="BQ184" s="20" t="s">
        <v>133</v>
      </c>
      <c r="BR184" s="2"/>
      <c r="BS184" s="44">
        <f t="shared" ref="BS184:CC184" si="61">SUM(BS177:BS183)</f>
        <v>7027.44</v>
      </c>
      <c r="BT184" s="44">
        <f t="shared" si="61"/>
        <v>6725.0900000000011</v>
      </c>
      <c r="BU184" s="44">
        <f t="shared" si="61"/>
        <v>716823</v>
      </c>
      <c r="BV184" s="6"/>
      <c r="BW184" s="44">
        <f>SUM(BW177:BW183)</f>
        <v>1704674</v>
      </c>
      <c r="BX184" s="44">
        <f>SUM(BX177:BX183)</f>
        <v>831473</v>
      </c>
      <c r="BY184" s="43">
        <f t="shared" si="48"/>
        <v>873201</v>
      </c>
      <c r="BZ184" s="4"/>
      <c r="CA184" s="44">
        <f>SUM(CA177:CA183)</f>
        <v>2204952</v>
      </c>
      <c r="CB184" s="44">
        <f t="shared" si="61"/>
        <v>1083646</v>
      </c>
      <c r="CC184" s="44">
        <f t="shared" si="61"/>
        <v>1121306</v>
      </c>
      <c r="CD184" s="7"/>
      <c r="CE184" s="44">
        <f>SUM(CE177:CE183)</f>
        <v>2016547</v>
      </c>
      <c r="CF184" s="44">
        <f>SUM(CF177:CF183)</f>
        <v>991997</v>
      </c>
      <c r="CG184" s="44">
        <f>SUM(CG177:CG183)</f>
        <v>1024550</v>
      </c>
      <c r="CH184" s="44">
        <f>SUM(CH177:CH183)</f>
        <v>642299</v>
      </c>
      <c r="CI184" s="4"/>
      <c r="CJ184" s="44">
        <f>SUM(CJ177:CJ183)</f>
        <v>2010614</v>
      </c>
      <c r="CK184" s="44">
        <f>SUM(CK177:CK183)</f>
        <v>989232</v>
      </c>
      <c r="CL184" s="44">
        <f>SUM(CL177:CL183)</f>
        <v>1021382</v>
      </c>
      <c r="CM184" s="44">
        <f>SUM(CM177:CM183)</f>
        <v>2016547</v>
      </c>
      <c r="CN184" s="1"/>
      <c r="CO184" s="71" t="s">
        <v>84</v>
      </c>
      <c r="CP184" s="44">
        <f>SUM(CP177:CP183)</f>
        <v>2048184</v>
      </c>
      <c r="CQ184" s="44">
        <f>SUM(CQ177:CQ183)</f>
        <v>1004323</v>
      </c>
      <c r="CR184" s="44">
        <f>SUM(CR177:CR183)</f>
        <v>1043861</v>
      </c>
      <c r="CS184" s="44">
        <f>SUM(CS177:CS183)</f>
        <v>690850</v>
      </c>
      <c r="CT184" s="4"/>
      <c r="CU184" s="44">
        <f>SUM(CU177:CU183)</f>
        <v>2048047</v>
      </c>
      <c r="CV184" s="44">
        <f>SUM(CV177:CV183)</f>
        <v>1005709</v>
      </c>
      <c r="CW184" s="44">
        <f>SUM(CW177:CW183)</f>
        <v>1042338</v>
      </c>
    </row>
    <row r="185" spans="2:101" ht="13.5" customHeight="1" x14ac:dyDescent="0.15">
      <c r="B185" s="136"/>
      <c r="C185" s="136"/>
      <c r="D185" s="70" t="s">
        <v>108</v>
      </c>
      <c r="E185" s="25">
        <f t="shared" ref="E185:BI185" si="62">E184-E75</f>
        <v>1273971</v>
      </c>
      <c r="F185" s="25">
        <f t="shared" si="62"/>
        <v>1261697</v>
      </c>
      <c r="G185" s="25">
        <f t="shared" si="62"/>
        <v>1243282</v>
      </c>
      <c r="H185" s="25">
        <f t="shared" si="62"/>
        <v>1230033</v>
      </c>
      <c r="I185" s="25">
        <f t="shared" si="62"/>
        <v>1225665</v>
      </c>
      <c r="J185" s="25">
        <f t="shared" si="62"/>
        <v>1270987</v>
      </c>
      <c r="K185" s="25">
        <f t="shared" si="62"/>
        <v>1262312</v>
      </c>
      <c r="L185" s="25">
        <f t="shared" si="62"/>
        <v>1261042</v>
      </c>
      <c r="M185" s="25">
        <f t="shared" si="62"/>
        <v>1267307</v>
      </c>
      <c r="N185" s="25">
        <f t="shared" si="62"/>
        <v>1254575</v>
      </c>
      <c r="O185" s="25">
        <f t="shared" si="62"/>
        <v>1248325</v>
      </c>
      <c r="P185" s="25">
        <f t="shared" si="62"/>
        <v>1247853</v>
      </c>
      <c r="Q185" s="25">
        <f t="shared" si="62"/>
        <v>1246840</v>
      </c>
      <c r="R185" s="25">
        <f t="shared" si="62"/>
        <v>1250837</v>
      </c>
      <c r="S185" s="25">
        <f t="shared" si="62"/>
        <v>1259273</v>
      </c>
      <c r="T185" s="25">
        <f t="shared" si="62"/>
        <v>1266116</v>
      </c>
      <c r="U185" s="25">
        <f t="shared" si="62"/>
        <v>1276105</v>
      </c>
      <c r="V185" s="25">
        <f t="shared" si="62"/>
        <v>1284794</v>
      </c>
      <c r="W185" s="25">
        <f t="shared" si="62"/>
        <v>1293908</v>
      </c>
      <c r="X185" s="25">
        <f t="shared" si="62"/>
        <v>1300950</v>
      </c>
      <c r="Y185" s="25">
        <f t="shared" si="62"/>
        <v>1307273</v>
      </c>
      <c r="Z185" s="25">
        <f t="shared" si="62"/>
        <v>1313584</v>
      </c>
      <c r="AA185" s="25">
        <f t="shared" si="62"/>
        <v>1321204</v>
      </c>
      <c r="AB185" s="25">
        <f t="shared" si="62"/>
        <v>1324638</v>
      </c>
      <c r="AC185" s="25">
        <f t="shared" si="62"/>
        <v>1328634</v>
      </c>
      <c r="AD185" s="25">
        <f t="shared" si="62"/>
        <v>1331649</v>
      </c>
      <c r="AE185" s="25">
        <f t="shared" si="62"/>
        <v>1333606</v>
      </c>
      <c r="AF185" s="25">
        <f t="shared" si="62"/>
        <v>1334993</v>
      </c>
      <c r="AG185" s="25">
        <f t="shared" si="62"/>
        <v>1336800</v>
      </c>
      <c r="AH185" s="25">
        <f t="shared" si="62"/>
        <v>1339330</v>
      </c>
      <c r="AI185" s="25">
        <f t="shared" si="62"/>
        <v>1346000</v>
      </c>
      <c r="AJ185" s="25">
        <f t="shared" si="62"/>
        <v>1351461</v>
      </c>
      <c r="AK185" s="25">
        <f t="shared" si="62"/>
        <v>1355853</v>
      </c>
      <c r="AL185" s="25">
        <f t="shared" si="62"/>
        <v>1361527</v>
      </c>
      <c r="AM185" s="25">
        <f t="shared" si="62"/>
        <v>1366866</v>
      </c>
      <c r="AN185" s="25">
        <f t="shared" si="62"/>
        <v>1369151</v>
      </c>
      <c r="AO185" s="25">
        <f t="shared" si="62"/>
        <v>1371247</v>
      </c>
      <c r="AP185" s="25">
        <f t="shared" si="62"/>
        <v>1372376</v>
      </c>
      <c r="AQ185" s="25">
        <f t="shared" si="62"/>
        <v>1372980</v>
      </c>
      <c r="AR185" s="25">
        <f t="shared" si="62"/>
        <v>1372343</v>
      </c>
      <c r="AS185" s="25">
        <f t="shared" si="62"/>
        <v>1371480</v>
      </c>
      <c r="AT185" s="25">
        <f t="shared" si="62"/>
        <v>1367854</v>
      </c>
      <c r="AU185" s="25">
        <f t="shared" si="62"/>
        <v>1364237</v>
      </c>
      <c r="AV185" s="25">
        <f t="shared" si="62"/>
        <v>1361421</v>
      </c>
      <c r="AW185" s="25">
        <f t="shared" si="62"/>
        <v>1357617</v>
      </c>
      <c r="AX185" s="25">
        <f t="shared" si="62"/>
        <v>1350767</v>
      </c>
      <c r="AY185" s="25">
        <f t="shared" si="62"/>
        <v>1343548</v>
      </c>
      <c r="AZ185" s="25">
        <f t="shared" si="62"/>
        <v>1336333</v>
      </c>
      <c r="BA185" s="25">
        <f t="shared" si="62"/>
        <v>1328526</v>
      </c>
      <c r="BB185" s="25">
        <f t="shared" si="62"/>
        <v>1322875</v>
      </c>
      <c r="BC185" s="25">
        <f t="shared" si="62"/>
        <v>1316554</v>
      </c>
      <c r="BD185" s="25">
        <f t="shared" si="62"/>
        <v>1287869</v>
      </c>
      <c r="BE185" s="25">
        <f t="shared" si="62"/>
        <v>1279541</v>
      </c>
      <c r="BF185" s="25">
        <f t="shared" si="62"/>
        <v>1274566</v>
      </c>
      <c r="BG185" s="25">
        <f t="shared" si="62"/>
        <v>1274624</v>
      </c>
      <c r="BH185" s="25">
        <f t="shared" si="62"/>
        <v>1261884</v>
      </c>
      <c r="BI185" s="25">
        <f t="shared" si="62"/>
        <v>1208393</v>
      </c>
      <c r="BJ185" s="25"/>
      <c r="BK185" s="25"/>
      <c r="BL185" s="25"/>
      <c r="BM185" s="25"/>
      <c r="BN185" s="25"/>
      <c r="BO185" s="25"/>
      <c r="BP185" s="25"/>
      <c r="BQ185" s="75" t="s">
        <v>108</v>
      </c>
      <c r="BR185" s="2"/>
      <c r="BS185" s="44">
        <f>BS184-BS75</f>
        <v>6243.94</v>
      </c>
      <c r="BT185" s="44">
        <f>BT184-BT75</f>
        <v>6243.8700000000008</v>
      </c>
      <c r="BU185" s="44">
        <f>BU184-BU75</f>
        <v>378267</v>
      </c>
      <c r="BV185" s="6"/>
      <c r="BW185" s="44">
        <f>BW184-BW75</f>
        <v>1223749</v>
      </c>
      <c r="BX185" s="44">
        <f>BX184-BX75</f>
        <v>593510</v>
      </c>
      <c r="BY185" s="43">
        <f>BY184-BY75</f>
        <v>630239</v>
      </c>
      <c r="BZ185" s="4"/>
      <c r="CA185" s="44">
        <f>CA184-CA75</f>
        <v>1286554</v>
      </c>
      <c r="CB185" s="44">
        <f>CB184-CB75</f>
        <v>628692</v>
      </c>
      <c r="CC185" s="44">
        <f>CC184-CC75</f>
        <v>657862</v>
      </c>
      <c r="CD185" s="7"/>
      <c r="CE185" s="44">
        <f>CE184-CE75</f>
        <v>1315765</v>
      </c>
      <c r="CF185" s="44">
        <f>CF184-CF75</f>
        <v>643549</v>
      </c>
      <c r="CG185" s="44">
        <f>CG184-CG75</f>
        <v>672216</v>
      </c>
      <c r="CH185" s="44">
        <f>CH184-CH75</f>
        <v>377859</v>
      </c>
      <c r="CI185" s="4"/>
      <c r="CJ185" s="44">
        <f>CJ184-CJ75</f>
        <v>1313106</v>
      </c>
      <c r="CK185" s="44">
        <f>CK184-CK75</f>
        <v>642459</v>
      </c>
      <c r="CL185" s="44">
        <f>CL184-CL75</f>
        <v>670647</v>
      </c>
      <c r="CM185" s="44">
        <f>CM184-CM75</f>
        <v>1315765</v>
      </c>
      <c r="CN185" s="1"/>
      <c r="CO185" s="42" t="s">
        <v>78</v>
      </c>
      <c r="CP185" s="44">
        <f>CP184-CP75</f>
        <v>1317889</v>
      </c>
      <c r="CQ185" s="44">
        <f>CQ184-CQ75</f>
        <v>643076</v>
      </c>
      <c r="CR185" s="44">
        <f>CR184-CR75</f>
        <v>674813</v>
      </c>
      <c r="CS185" s="44">
        <f>CS184-CS75</f>
        <v>400460</v>
      </c>
      <c r="CT185" s="4"/>
      <c r="CU185" s="44">
        <f>CU184-CU75</f>
        <v>1322255</v>
      </c>
      <c r="CV185" s="44">
        <f>CV184-CV75</f>
        <v>646070</v>
      </c>
      <c r="CW185" s="44">
        <f>CW184-CW75</f>
        <v>676185</v>
      </c>
    </row>
    <row r="186" spans="2:101" ht="13.5" customHeight="1" x14ac:dyDescent="0.25">
      <c r="CD186" s="109"/>
    </row>
  </sheetData>
  <phoneticPr fontId="1"/>
  <hyperlinks>
    <hyperlink ref="CO63" r:id="rId1" display="..\Index.htm" xr:uid="{00000000-0004-0000-0000-000000000000}"/>
    <hyperlink ref="D65" r:id="rId2" display="http://www.pref.miyagi.jp/sichouson/gyou1/zyuukinenpou/index.htm" xr:uid="{00000000-0004-0000-0000-000001000000}"/>
    <hyperlink ref="I65" r:id="rId3" xr:uid="{00000000-0004-0000-0000-000002000000}"/>
    <hyperlink ref="AX65" r:id="rId4" display="http://www.pref.miyagi.jp/sichouson/gyou1/zyuukinenpou/index.htm" xr:uid="{00000000-0004-0000-0000-000003000000}"/>
    <hyperlink ref="BB65" r:id="rId5" xr:uid="{00000000-0004-0000-0000-000004000000}"/>
  </hyperlinks>
  <printOptions gridLinesSet="0"/>
  <pageMargins left="0" right="0" top="0" bottom="0" header="0" footer="0"/>
  <pageSetup paperSize="9" scale="55" orientation="landscape" horizontalDpi="300" verticalDpi="300" r:id="rId6"/>
  <headerFooter alignWithMargins="0">
    <oddHeader>&amp;R&amp;"ＭＳ 明朝,標準"&amp;6&amp;F／頁&amp;P/&amp;N／&amp;D</oddHeader>
    <oddFooter>&amp;R&amp;"ＭＳ Ｐ明朝,標準"&amp;11&amp;F/頁&amp;P/&amp;N/&amp;D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和彦 大庭</cp:lastModifiedBy>
  <cp:lastPrinted>2011-10-14T12:46:29Z</cp:lastPrinted>
  <dcterms:created xsi:type="dcterms:W3CDTF">2000-10-10T06:27:10Z</dcterms:created>
  <dcterms:modified xsi:type="dcterms:W3CDTF">2025-01-27T06:06:08Z</dcterms:modified>
</cp:coreProperties>
</file>