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kmdmyg\zks\"/>
    </mc:Choice>
  </mc:AlternateContent>
  <xr:revisionPtr revIDLastSave="0" documentId="13_ncr:1_{470C046F-032E-4EA6-84A2-5E5C72142FC0}" xr6:coauthVersionLast="47" xr6:coauthVersionMax="47" xr10:uidLastSave="{00000000-0000-0000-0000-000000000000}"/>
  <bookViews>
    <workbookView xWindow="14385" yWindow="-15" windowWidth="14430" windowHeight="15510" xr2:uid="{00000000-000D-0000-FFFF-FFFF00000000}"/>
  </bookViews>
  <sheets>
    <sheet name="世帯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185" i="1" l="1"/>
  <c r="BK185" i="1"/>
  <c r="BL185" i="1"/>
  <c r="BM185" i="1"/>
  <c r="BN185" i="1"/>
  <c r="BO185" i="1"/>
  <c r="BP185" i="1"/>
  <c r="BI185" i="1"/>
  <c r="CW183" i="1"/>
  <c r="CV183" i="1"/>
  <c r="CS183" i="1"/>
  <c r="CR183" i="1"/>
  <c r="CQ183" i="1"/>
  <c r="CM183" i="1"/>
  <c r="CL183" i="1"/>
  <c r="CK183" i="1"/>
  <c r="CH183" i="1"/>
  <c r="CG183" i="1"/>
  <c r="CF183" i="1"/>
  <c r="CC183" i="1"/>
  <c r="CB183" i="1"/>
  <c r="BX183" i="1"/>
  <c r="BW183" i="1"/>
  <c r="BU183" i="1"/>
  <c r="BT183" i="1"/>
  <c r="BS183" i="1"/>
  <c r="BH183" i="1"/>
  <c r="BG183" i="1"/>
  <c r="BF183" i="1"/>
  <c r="BE183" i="1"/>
  <c r="BD183" i="1"/>
  <c r="BC183" i="1"/>
  <c r="AO183" i="1"/>
  <c r="AN183" i="1"/>
  <c r="CW182" i="1"/>
  <c r="CV182" i="1"/>
  <c r="CS182" i="1"/>
  <c r="CR182" i="1"/>
  <c r="CQ182" i="1"/>
  <c r="CM182" i="1"/>
  <c r="CL182" i="1"/>
  <c r="CK182" i="1"/>
  <c r="CH182" i="1"/>
  <c r="CG182" i="1"/>
  <c r="CF182" i="1"/>
  <c r="CC182" i="1"/>
  <c r="CB182" i="1"/>
  <c r="BX182" i="1"/>
  <c r="BU182" i="1"/>
  <c r="BT182" i="1"/>
  <c r="BS182" i="1"/>
  <c r="BH182" i="1"/>
  <c r="BG182" i="1"/>
  <c r="BF182" i="1"/>
  <c r="BE182" i="1"/>
  <c r="BD182" i="1"/>
  <c r="BC182" i="1"/>
  <c r="BB182" i="1"/>
  <c r="BA182" i="1"/>
  <c r="AZ182" i="1"/>
  <c r="AY182" i="1"/>
  <c r="CW181" i="1"/>
  <c r="CV181" i="1"/>
  <c r="CS181" i="1"/>
  <c r="CR181" i="1"/>
  <c r="CQ181" i="1"/>
  <c r="CM181" i="1"/>
  <c r="CL181" i="1"/>
  <c r="CK181" i="1"/>
  <c r="CH181" i="1"/>
  <c r="CG181" i="1"/>
  <c r="CF181" i="1"/>
  <c r="CC181" i="1"/>
  <c r="CB181" i="1"/>
  <c r="BX181" i="1"/>
  <c r="BW181" i="1"/>
  <c r="BY181" i="1" s="1"/>
  <c r="BU181" i="1"/>
  <c r="BT181" i="1"/>
  <c r="BS181" i="1"/>
  <c r="BH181" i="1"/>
  <c r="BG181" i="1"/>
  <c r="BF181" i="1"/>
  <c r="BE181" i="1"/>
  <c r="BD181" i="1"/>
  <c r="BC181" i="1"/>
  <c r="BB181" i="1"/>
  <c r="BA181" i="1"/>
  <c r="AZ181" i="1"/>
  <c r="AY181" i="1"/>
  <c r="CW180" i="1"/>
  <c r="CV180" i="1"/>
  <c r="CS180" i="1"/>
  <c r="CR180" i="1"/>
  <c r="CQ180" i="1"/>
  <c r="CM180" i="1"/>
  <c r="CL180" i="1"/>
  <c r="CK180" i="1"/>
  <c r="CH180" i="1"/>
  <c r="CG180" i="1"/>
  <c r="CF180" i="1"/>
  <c r="CC180" i="1"/>
  <c r="CB180" i="1"/>
  <c r="BX180" i="1"/>
  <c r="BW180" i="1"/>
  <c r="BY180" i="1" s="1"/>
  <c r="BU180" i="1"/>
  <c r="BT180" i="1"/>
  <c r="BS180" i="1"/>
  <c r="BH180" i="1"/>
  <c r="BG180" i="1"/>
  <c r="BF180" i="1"/>
  <c r="BE180" i="1"/>
  <c r="BD180" i="1"/>
  <c r="BC180" i="1"/>
  <c r="BB180" i="1"/>
  <c r="BA180" i="1"/>
  <c r="AZ180" i="1"/>
  <c r="AY180" i="1"/>
  <c r="CW179" i="1"/>
  <c r="CV179" i="1"/>
  <c r="CS179" i="1"/>
  <c r="CR179" i="1"/>
  <c r="CQ179" i="1"/>
  <c r="CM179" i="1"/>
  <c r="CL179" i="1"/>
  <c r="CK179" i="1"/>
  <c r="CH179" i="1"/>
  <c r="CG179" i="1"/>
  <c r="CF179" i="1"/>
  <c r="CC179" i="1"/>
  <c r="CB179" i="1"/>
  <c r="BX179" i="1"/>
  <c r="BW179" i="1"/>
  <c r="BY179" i="1" s="1"/>
  <c r="BU179" i="1"/>
  <c r="BT179" i="1"/>
  <c r="BS179" i="1"/>
  <c r="BH179" i="1"/>
  <c r="BG179" i="1"/>
  <c r="BF179" i="1"/>
  <c r="BE179" i="1"/>
  <c r="BD179" i="1"/>
  <c r="BC179" i="1"/>
  <c r="BB179" i="1"/>
  <c r="BA179" i="1"/>
  <c r="AZ179" i="1"/>
  <c r="AY179" i="1"/>
  <c r="CV178" i="1"/>
  <c r="CG178" i="1"/>
  <c r="CF178" i="1"/>
  <c r="CC178" i="1"/>
  <c r="CB178" i="1"/>
  <c r="BX178" i="1"/>
  <c r="BW178" i="1"/>
  <c r="BY178" i="1" s="1"/>
  <c r="BS178" i="1"/>
  <c r="AL178" i="1"/>
  <c r="AK178" i="1"/>
  <c r="CW177" i="1"/>
  <c r="CV177" i="1"/>
  <c r="CS177" i="1"/>
  <c r="CS184" i="1" s="1"/>
  <c r="CS185" i="1" s="1"/>
  <c r="CR177" i="1"/>
  <c r="CQ177" i="1"/>
  <c r="CM177" i="1"/>
  <c r="CL177" i="1"/>
  <c r="CK177" i="1"/>
  <c r="CH177" i="1"/>
  <c r="CG177" i="1"/>
  <c r="CF177" i="1"/>
  <c r="CC177" i="1"/>
  <c r="CB177" i="1"/>
  <c r="BX177" i="1"/>
  <c r="BW177" i="1"/>
  <c r="BU177" i="1"/>
  <c r="BT177" i="1"/>
  <c r="BS177" i="1"/>
  <c r="BH177" i="1"/>
  <c r="BG177" i="1"/>
  <c r="BF177" i="1"/>
  <c r="BE177" i="1"/>
  <c r="BD177" i="1"/>
  <c r="BC177" i="1"/>
  <c r="BB177" i="1"/>
  <c r="BA177" i="1"/>
  <c r="AZ177" i="1"/>
  <c r="AY177" i="1"/>
  <c r="AU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CU172" i="1"/>
  <c r="CP172" i="1"/>
  <c r="CJ172" i="1"/>
  <c r="CE172" i="1"/>
  <c r="CA172" i="1"/>
  <c r="BY172" i="1"/>
  <c r="CU171" i="1"/>
  <c r="CP171" i="1"/>
  <c r="CJ171" i="1"/>
  <c r="CE171" i="1"/>
  <c r="CA171" i="1"/>
  <c r="BY171" i="1"/>
  <c r="CU170" i="1"/>
  <c r="CP170" i="1"/>
  <c r="CJ170" i="1"/>
  <c r="CE170" i="1"/>
  <c r="CA170" i="1"/>
  <c r="BY170" i="1"/>
  <c r="CU169" i="1"/>
  <c r="CP169" i="1"/>
  <c r="CJ169" i="1"/>
  <c r="CE169" i="1"/>
  <c r="CA169" i="1"/>
  <c r="BY169" i="1"/>
  <c r="CU168" i="1"/>
  <c r="CP168" i="1"/>
  <c r="CJ168" i="1"/>
  <c r="CE168" i="1"/>
  <c r="CA168" i="1"/>
  <c r="BY168" i="1"/>
  <c r="CU167" i="1"/>
  <c r="CP167" i="1"/>
  <c r="CJ167" i="1"/>
  <c r="CE167" i="1"/>
  <c r="CA167" i="1"/>
  <c r="BY167" i="1"/>
  <c r="CU166" i="1"/>
  <c r="CP166" i="1"/>
  <c r="CJ166" i="1"/>
  <c r="CE166" i="1"/>
  <c r="CA166" i="1"/>
  <c r="BY166" i="1"/>
  <c r="CU165" i="1"/>
  <c r="CP165" i="1"/>
  <c r="CJ165" i="1"/>
  <c r="CE165" i="1"/>
  <c r="CA165" i="1"/>
  <c r="BY165" i="1"/>
  <c r="CU164" i="1"/>
  <c r="CP164" i="1"/>
  <c r="CJ164" i="1"/>
  <c r="CE164" i="1"/>
  <c r="CA164" i="1"/>
  <c r="BY164" i="1"/>
  <c r="CU163" i="1"/>
  <c r="CP163" i="1"/>
  <c r="CJ163" i="1"/>
  <c r="CE163" i="1"/>
  <c r="CA163" i="1"/>
  <c r="BY163" i="1"/>
  <c r="CU162" i="1"/>
  <c r="CP162" i="1"/>
  <c r="CJ162" i="1"/>
  <c r="CE162" i="1"/>
  <c r="CA162" i="1"/>
  <c r="BY162" i="1"/>
  <c r="CU161" i="1"/>
  <c r="CP161" i="1"/>
  <c r="CJ161" i="1"/>
  <c r="CE161" i="1"/>
  <c r="CA161" i="1"/>
  <c r="BY161" i="1"/>
  <c r="CU160" i="1"/>
  <c r="CP160" i="1"/>
  <c r="CJ160" i="1"/>
  <c r="CE160" i="1"/>
  <c r="CA160" i="1"/>
  <c r="BY160" i="1"/>
  <c r="CU159" i="1"/>
  <c r="CP159" i="1"/>
  <c r="CJ159" i="1"/>
  <c r="CE159" i="1"/>
  <c r="CA159" i="1"/>
  <c r="BY159" i="1"/>
  <c r="CU158" i="1"/>
  <c r="CP158" i="1"/>
  <c r="CJ158" i="1"/>
  <c r="CE158" i="1"/>
  <c r="CA158" i="1"/>
  <c r="BY158" i="1"/>
  <c r="CU157" i="1"/>
  <c r="CP157" i="1"/>
  <c r="CJ157" i="1"/>
  <c r="CE157" i="1"/>
  <c r="CA157" i="1"/>
  <c r="BY157" i="1"/>
  <c r="CU156" i="1"/>
  <c r="CP156" i="1"/>
  <c r="CJ156" i="1"/>
  <c r="CE156" i="1"/>
  <c r="CA156" i="1"/>
  <c r="BY156" i="1"/>
  <c r="CU155" i="1"/>
  <c r="CP155" i="1"/>
  <c r="CJ155" i="1"/>
  <c r="CE155" i="1"/>
  <c r="CA155" i="1"/>
  <c r="BY155" i="1"/>
  <c r="CU154" i="1"/>
  <c r="CP154" i="1"/>
  <c r="CJ154" i="1"/>
  <c r="CE154" i="1"/>
  <c r="CA154" i="1"/>
  <c r="BY154" i="1"/>
  <c r="CU153" i="1"/>
  <c r="CP153" i="1"/>
  <c r="CJ153" i="1"/>
  <c r="CE153" i="1"/>
  <c r="CA153" i="1"/>
  <c r="BY153" i="1"/>
  <c r="CU152" i="1"/>
  <c r="CP152" i="1"/>
  <c r="CJ152" i="1"/>
  <c r="CE152" i="1"/>
  <c r="CA152" i="1"/>
  <c r="BY152" i="1"/>
  <c r="CU151" i="1"/>
  <c r="CP151" i="1"/>
  <c r="CJ151" i="1"/>
  <c r="CE151" i="1"/>
  <c r="CA151" i="1"/>
  <c r="BY151" i="1"/>
  <c r="CU150" i="1"/>
  <c r="CP150" i="1"/>
  <c r="CJ150" i="1"/>
  <c r="CE150" i="1"/>
  <c r="CA150" i="1"/>
  <c r="BY150" i="1"/>
  <c r="CU149" i="1"/>
  <c r="CP149" i="1"/>
  <c r="CJ149" i="1"/>
  <c r="CE149" i="1"/>
  <c r="CA149" i="1"/>
  <c r="BY149" i="1"/>
  <c r="CU148" i="1"/>
  <c r="CP148" i="1"/>
  <c r="CJ148" i="1"/>
  <c r="CE148" i="1"/>
  <c r="CA148" i="1"/>
  <c r="BY148" i="1"/>
  <c r="CU147" i="1"/>
  <c r="CP147" i="1"/>
  <c r="CJ147" i="1"/>
  <c r="CE147" i="1"/>
  <c r="CA147" i="1"/>
  <c r="BY147" i="1"/>
  <c r="CU146" i="1"/>
  <c r="CP146" i="1"/>
  <c r="CJ146" i="1"/>
  <c r="CE146" i="1"/>
  <c r="CA146" i="1"/>
  <c r="BY146" i="1"/>
  <c r="CU145" i="1"/>
  <c r="CP145" i="1"/>
  <c r="CJ145" i="1"/>
  <c r="CE145" i="1"/>
  <c r="CA145" i="1"/>
  <c r="BY145" i="1"/>
  <c r="CU144" i="1"/>
  <c r="CP144" i="1"/>
  <c r="CJ144" i="1"/>
  <c r="CE144" i="1"/>
  <c r="CA144" i="1"/>
  <c r="BY144" i="1"/>
  <c r="CU143" i="1"/>
  <c r="CP143" i="1"/>
  <c r="CJ143" i="1"/>
  <c r="CE143" i="1"/>
  <c r="CA143" i="1"/>
  <c r="BY143" i="1"/>
  <c r="CU142" i="1"/>
  <c r="CP142" i="1"/>
  <c r="CJ142" i="1"/>
  <c r="CE142" i="1"/>
  <c r="CA142" i="1"/>
  <c r="CA180" i="1" s="1"/>
  <c r="BY142" i="1"/>
  <c r="CU141" i="1"/>
  <c r="CP141" i="1"/>
  <c r="CJ141" i="1"/>
  <c r="CE141" i="1"/>
  <c r="CA141" i="1"/>
  <c r="BY141" i="1"/>
  <c r="CU140" i="1"/>
  <c r="CP140" i="1"/>
  <c r="CJ140" i="1"/>
  <c r="CE140" i="1"/>
  <c r="CA140" i="1"/>
  <c r="BY140" i="1"/>
  <c r="CU139" i="1"/>
  <c r="CP139" i="1"/>
  <c r="CJ139" i="1"/>
  <c r="CE139" i="1"/>
  <c r="CA139" i="1"/>
  <c r="BY139" i="1"/>
  <c r="CU138" i="1"/>
  <c r="CP138" i="1"/>
  <c r="CJ138" i="1"/>
  <c r="CE138" i="1"/>
  <c r="CA138" i="1"/>
  <c r="BY138" i="1"/>
  <c r="CU137" i="1"/>
  <c r="CP137" i="1"/>
  <c r="CJ137" i="1"/>
  <c r="CE137" i="1"/>
  <c r="CA137" i="1"/>
  <c r="BY137" i="1"/>
  <c r="CU136" i="1"/>
  <c r="CP136" i="1"/>
  <c r="CJ136" i="1"/>
  <c r="CE136" i="1"/>
  <c r="CA136" i="1"/>
  <c r="BY136" i="1"/>
  <c r="CU135" i="1"/>
  <c r="CP135" i="1"/>
  <c r="CJ135" i="1"/>
  <c r="CE135" i="1"/>
  <c r="CA135" i="1"/>
  <c r="BY135" i="1"/>
  <c r="CU134" i="1"/>
  <c r="CP134" i="1"/>
  <c r="CJ134" i="1"/>
  <c r="CE134" i="1"/>
  <c r="CA134" i="1"/>
  <c r="BY134" i="1"/>
  <c r="CU133" i="1"/>
  <c r="CP133" i="1"/>
  <c r="CJ133" i="1"/>
  <c r="CE133" i="1"/>
  <c r="CA133" i="1"/>
  <c r="BY133" i="1"/>
  <c r="CU132" i="1"/>
  <c r="CP132" i="1"/>
  <c r="CJ132" i="1"/>
  <c r="CE132" i="1"/>
  <c r="CA132" i="1"/>
  <c r="BY132" i="1"/>
  <c r="CU131" i="1"/>
  <c r="CP131" i="1"/>
  <c r="CP111" i="1" s="1"/>
  <c r="CJ131" i="1"/>
  <c r="CE131" i="1"/>
  <c r="CA131" i="1"/>
  <c r="BY131" i="1"/>
  <c r="CU130" i="1"/>
  <c r="CP130" i="1"/>
  <c r="CJ130" i="1"/>
  <c r="CE130" i="1"/>
  <c r="CA130" i="1"/>
  <c r="BY130" i="1"/>
  <c r="CU129" i="1"/>
  <c r="CP129" i="1"/>
  <c r="CJ129" i="1"/>
  <c r="CE129" i="1"/>
  <c r="CA129" i="1"/>
  <c r="BY129" i="1"/>
  <c r="BY128" i="1"/>
  <c r="CU125" i="1"/>
  <c r="CP125" i="1"/>
  <c r="CJ125" i="1"/>
  <c r="CE125" i="1"/>
  <c r="CA125" i="1"/>
  <c r="BY125" i="1"/>
  <c r="CU124" i="1"/>
  <c r="CP124" i="1"/>
  <c r="CJ124" i="1"/>
  <c r="CE124" i="1"/>
  <c r="CA124" i="1"/>
  <c r="BY124" i="1"/>
  <c r="CU123" i="1"/>
  <c r="CP123" i="1"/>
  <c r="CJ123" i="1"/>
  <c r="CE123" i="1"/>
  <c r="CA123" i="1"/>
  <c r="BY123" i="1"/>
  <c r="CW122" i="1"/>
  <c r="CV122" i="1"/>
  <c r="CU122" i="1"/>
  <c r="CS122" i="1"/>
  <c r="CR122" i="1"/>
  <c r="CQ122" i="1"/>
  <c r="CM122" i="1"/>
  <c r="CL122" i="1"/>
  <c r="CK122" i="1"/>
  <c r="CH122" i="1"/>
  <c r="CG122" i="1"/>
  <c r="CF122" i="1"/>
  <c r="CE122" i="1"/>
  <c r="CA122" i="1"/>
  <c r="BY122" i="1"/>
  <c r="BU122" i="1"/>
  <c r="BT122" i="1"/>
  <c r="BX115" i="1"/>
  <c r="BW115" i="1"/>
  <c r="BU115" i="1"/>
  <c r="BT115" i="1"/>
  <c r="AP115" i="1"/>
  <c r="AO115" i="1"/>
  <c r="AL115" i="1"/>
  <c r="AL183" i="1" s="1"/>
  <c r="AG115" i="1"/>
  <c r="AD115" i="1"/>
  <c r="AD183" i="1" s="1"/>
  <c r="AC115" i="1"/>
  <c r="AB115" i="1"/>
  <c r="AA115" i="1"/>
  <c r="Z115" i="1"/>
  <c r="BS115" i="1"/>
  <c r="AU115" i="1"/>
  <c r="AT115" i="1"/>
  <c r="AS115" i="1"/>
  <c r="AR115" i="1"/>
  <c r="AQ115" i="1"/>
  <c r="AN115" i="1"/>
  <c r="AM115" i="1"/>
  <c r="AK115" i="1"/>
  <c r="AJ115" i="1"/>
  <c r="AI115" i="1"/>
  <c r="AH115" i="1"/>
  <c r="AF115" i="1"/>
  <c r="AE115" i="1"/>
  <c r="Y115" i="1"/>
  <c r="X115" i="1"/>
  <c r="X183" i="1" s="1"/>
  <c r="CU114" i="1"/>
  <c r="CP114" i="1"/>
  <c r="CJ114" i="1"/>
  <c r="CE114" i="1"/>
  <c r="CA114" i="1"/>
  <c r="BY114" i="1"/>
  <c r="BX113" i="1"/>
  <c r="BW113" i="1"/>
  <c r="BU113" i="1"/>
  <c r="BT113" i="1"/>
  <c r="BS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CU112" i="1"/>
  <c r="CP112" i="1"/>
  <c r="CJ112" i="1"/>
  <c r="CE112" i="1"/>
  <c r="CA112" i="1"/>
  <c r="BY112" i="1"/>
  <c r="CW111" i="1"/>
  <c r="CW70" i="1" s="1"/>
  <c r="CV111" i="1"/>
  <c r="CV70" i="1" s="1"/>
  <c r="CS111" i="1"/>
  <c r="CS70" i="1" s="1"/>
  <c r="CR111" i="1"/>
  <c r="CR70" i="1" s="1"/>
  <c r="CQ111" i="1"/>
  <c r="CM111" i="1"/>
  <c r="CM70" i="1" s="1"/>
  <c r="CL111" i="1"/>
  <c r="CL70" i="1" s="1"/>
  <c r="CK111" i="1"/>
  <c r="CK70" i="1" s="1"/>
  <c r="CK68" i="1" s="1"/>
  <c r="CK173" i="1" s="1"/>
  <c r="CH111" i="1"/>
  <c r="CH70" i="1" s="1"/>
  <c r="CG111" i="1"/>
  <c r="CG70" i="1" s="1"/>
  <c r="CF111" i="1"/>
  <c r="CF70" i="1" s="1"/>
  <c r="CC111" i="1"/>
  <c r="CC70" i="1" s="1"/>
  <c r="CB111" i="1"/>
  <c r="CB70" i="1" s="1"/>
  <c r="BX111" i="1"/>
  <c r="BW111" i="1"/>
  <c r="BU111" i="1"/>
  <c r="BU70" i="1" s="1"/>
  <c r="BT111" i="1"/>
  <c r="BS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C179" i="1" s="1"/>
  <c r="AB111" i="1"/>
  <c r="AA111" i="1"/>
  <c r="AA179" i="1" s="1"/>
  <c r="Z111" i="1"/>
  <c r="Y111" i="1"/>
  <c r="X111" i="1"/>
  <c r="CU110" i="1"/>
  <c r="CP110" i="1"/>
  <c r="CJ110" i="1"/>
  <c r="CE110" i="1"/>
  <c r="CA110" i="1"/>
  <c r="BY110" i="1"/>
  <c r="CU109" i="1"/>
  <c r="CP109" i="1"/>
  <c r="CJ109" i="1"/>
  <c r="CE109" i="1"/>
  <c r="CA109" i="1"/>
  <c r="BY109" i="1"/>
  <c r="CU108" i="1"/>
  <c r="CP108" i="1"/>
  <c r="CJ108" i="1"/>
  <c r="CE108" i="1"/>
  <c r="CA108" i="1"/>
  <c r="BY108" i="1"/>
  <c r="CU107" i="1"/>
  <c r="CP107" i="1"/>
  <c r="CJ107" i="1"/>
  <c r="CE107" i="1"/>
  <c r="CA107" i="1"/>
  <c r="BY107" i="1"/>
  <c r="CU106" i="1"/>
  <c r="CP106" i="1"/>
  <c r="CJ106" i="1"/>
  <c r="CE106" i="1"/>
  <c r="CA106" i="1"/>
  <c r="BY106" i="1"/>
  <c r="CU105" i="1"/>
  <c r="CP105" i="1"/>
  <c r="CJ105" i="1"/>
  <c r="CE105" i="1"/>
  <c r="CA105" i="1"/>
  <c r="BY105" i="1"/>
  <c r="CU104" i="1"/>
  <c r="CP104" i="1"/>
  <c r="CJ104" i="1"/>
  <c r="CE104" i="1"/>
  <c r="CA104" i="1"/>
  <c r="BY104" i="1"/>
  <c r="CU103" i="1"/>
  <c r="CP103" i="1"/>
  <c r="CJ103" i="1"/>
  <c r="CE103" i="1"/>
  <c r="CA103" i="1"/>
  <c r="BY103" i="1"/>
  <c r="CU102" i="1"/>
  <c r="CP102" i="1"/>
  <c r="CJ102" i="1"/>
  <c r="CE102" i="1"/>
  <c r="CA102" i="1"/>
  <c r="BY102" i="1"/>
  <c r="CU101" i="1"/>
  <c r="CP101" i="1"/>
  <c r="CJ101" i="1"/>
  <c r="CE101" i="1"/>
  <c r="CA101" i="1"/>
  <c r="BY101" i="1"/>
  <c r="CU100" i="1"/>
  <c r="CP100" i="1"/>
  <c r="CJ100" i="1"/>
  <c r="CE100" i="1"/>
  <c r="CA100" i="1"/>
  <c r="BY100" i="1"/>
  <c r="CU99" i="1"/>
  <c r="CP99" i="1"/>
  <c r="CJ99" i="1"/>
  <c r="CE99" i="1"/>
  <c r="CA99" i="1"/>
  <c r="BY99" i="1"/>
  <c r="CU98" i="1"/>
  <c r="CP98" i="1"/>
  <c r="CJ98" i="1"/>
  <c r="CE98" i="1"/>
  <c r="CA98" i="1"/>
  <c r="BY98" i="1"/>
  <c r="CU97" i="1"/>
  <c r="CP97" i="1"/>
  <c r="CJ97" i="1"/>
  <c r="CE97" i="1"/>
  <c r="CA97" i="1"/>
  <c r="BY97" i="1"/>
  <c r="CU96" i="1"/>
  <c r="CP96" i="1"/>
  <c r="CJ96" i="1"/>
  <c r="CE96" i="1"/>
  <c r="CA96" i="1"/>
  <c r="BY96" i="1"/>
  <c r="CU95" i="1"/>
  <c r="CP95" i="1"/>
  <c r="CJ95" i="1"/>
  <c r="CE95" i="1"/>
  <c r="CA95" i="1"/>
  <c r="BY95" i="1"/>
  <c r="CU94" i="1"/>
  <c r="CP94" i="1"/>
  <c r="CJ94" i="1"/>
  <c r="CE94" i="1"/>
  <c r="CA94" i="1"/>
  <c r="CA177" i="1" s="1"/>
  <c r="BY94" i="1"/>
  <c r="BX92" i="1"/>
  <c r="BW92" i="1"/>
  <c r="BU92" i="1"/>
  <c r="BT92" i="1"/>
  <c r="BS92" i="1"/>
  <c r="AU92" i="1"/>
  <c r="AT92" i="1"/>
  <c r="AS92" i="1"/>
  <c r="AR92" i="1"/>
  <c r="AQ92" i="1"/>
  <c r="AP92" i="1"/>
  <c r="AP179" i="1" s="1"/>
  <c r="AO92" i="1"/>
  <c r="AN92" i="1"/>
  <c r="AM92" i="1"/>
  <c r="AL92" i="1"/>
  <c r="AK92" i="1"/>
  <c r="AK179" i="1" s="1"/>
  <c r="AJ92" i="1"/>
  <c r="AI92" i="1"/>
  <c r="AH92" i="1"/>
  <c r="AG92" i="1"/>
  <c r="AF92" i="1"/>
  <c r="AE92" i="1"/>
  <c r="AE179" i="1" s="1"/>
  <c r="AD92" i="1"/>
  <c r="AD179" i="1" s="1"/>
  <c r="AC92" i="1"/>
  <c r="AB92" i="1"/>
  <c r="AA92" i="1"/>
  <c r="Z92" i="1"/>
  <c r="Y92" i="1"/>
  <c r="Y179" i="1" s="1"/>
  <c r="X92" i="1"/>
  <c r="BX91" i="1"/>
  <c r="BW91" i="1"/>
  <c r="BU91" i="1"/>
  <c r="BT91" i="1"/>
  <c r="BS91" i="1"/>
  <c r="AU91" i="1"/>
  <c r="AT91" i="1"/>
  <c r="AS91" i="1"/>
  <c r="AR91" i="1"/>
  <c r="AQ91" i="1"/>
  <c r="AP91" i="1"/>
  <c r="AP182" i="1" s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D182" i="1" s="1"/>
  <c r="AC91" i="1"/>
  <c r="AB91" i="1"/>
  <c r="AA91" i="1"/>
  <c r="AA182" i="1" s="1"/>
  <c r="Z91" i="1"/>
  <c r="Z182" i="1" s="1"/>
  <c r="Y91" i="1"/>
  <c r="X91" i="1"/>
  <c r="BX90" i="1"/>
  <c r="BW90" i="1"/>
  <c r="BU90" i="1"/>
  <c r="BT90" i="1"/>
  <c r="BS90" i="1"/>
  <c r="AU90" i="1"/>
  <c r="AU180" i="1" s="1"/>
  <c r="AT90" i="1"/>
  <c r="AT180" i="1" s="1"/>
  <c r="AS90" i="1"/>
  <c r="AS180" i="1" s="1"/>
  <c r="AR90" i="1"/>
  <c r="AR180" i="1" s="1"/>
  <c r="AQ90" i="1"/>
  <c r="AQ180" i="1" s="1"/>
  <c r="AP90" i="1"/>
  <c r="AP180" i="1" s="1"/>
  <c r="AO90" i="1"/>
  <c r="AO180" i="1" s="1"/>
  <c r="AN90" i="1"/>
  <c r="AN180" i="1" s="1"/>
  <c r="AM90" i="1"/>
  <c r="AM180" i="1" s="1"/>
  <c r="AL90" i="1"/>
  <c r="AL180" i="1" s="1"/>
  <c r="AK90" i="1"/>
  <c r="AK180" i="1" s="1"/>
  <c r="AJ90" i="1"/>
  <c r="AJ180" i="1" s="1"/>
  <c r="AI90" i="1"/>
  <c r="AI180" i="1" s="1"/>
  <c r="AH90" i="1"/>
  <c r="AH180" i="1" s="1"/>
  <c r="AG90" i="1"/>
  <c r="AG180" i="1" s="1"/>
  <c r="AF90" i="1"/>
  <c r="AF180" i="1" s="1"/>
  <c r="AE90" i="1"/>
  <c r="AE180" i="1" s="1"/>
  <c r="AD90" i="1"/>
  <c r="AD180" i="1" s="1"/>
  <c r="AC90" i="1"/>
  <c r="AC180" i="1" s="1"/>
  <c r="AB90" i="1"/>
  <c r="AB180" i="1" s="1"/>
  <c r="AA90" i="1"/>
  <c r="AA180" i="1" s="1"/>
  <c r="Z90" i="1"/>
  <c r="Z180" i="1" s="1"/>
  <c r="Y90" i="1"/>
  <c r="Y180" i="1" s="1"/>
  <c r="X90" i="1"/>
  <c r="X180" i="1" s="1"/>
  <c r="BX89" i="1"/>
  <c r="BW89" i="1"/>
  <c r="BU89" i="1"/>
  <c r="BT89" i="1"/>
  <c r="BS89" i="1"/>
  <c r="AU89" i="1"/>
  <c r="AU181" i="1" s="1"/>
  <c r="AT89" i="1"/>
  <c r="AT181" i="1" s="1"/>
  <c r="AS89" i="1"/>
  <c r="AS181" i="1" s="1"/>
  <c r="AR89" i="1"/>
  <c r="AR181" i="1" s="1"/>
  <c r="AQ89" i="1"/>
  <c r="AQ181" i="1" s="1"/>
  <c r="AP89" i="1"/>
  <c r="AP181" i="1" s="1"/>
  <c r="AO89" i="1"/>
  <c r="AO181" i="1" s="1"/>
  <c r="AN89" i="1"/>
  <c r="AN181" i="1" s="1"/>
  <c r="AM89" i="1"/>
  <c r="AM181" i="1" s="1"/>
  <c r="AL89" i="1"/>
  <c r="AL181" i="1" s="1"/>
  <c r="AK89" i="1"/>
  <c r="AK181" i="1" s="1"/>
  <c r="AJ89" i="1"/>
  <c r="AJ181" i="1" s="1"/>
  <c r="AI89" i="1"/>
  <c r="AI181" i="1" s="1"/>
  <c r="AH89" i="1"/>
  <c r="AH181" i="1" s="1"/>
  <c r="AG89" i="1"/>
  <c r="AG181" i="1" s="1"/>
  <c r="AF89" i="1"/>
  <c r="AF181" i="1" s="1"/>
  <c r="AE89" i="1"/>
  <c r="AE181" i="1" s="1"/>
  <c r="AD89" i="1"/>
  <c r="AD181" i="1" s="1"/>
  <c r="AC89" i="1"/>
  <c r="AC181" i="1" s="1"/>
  <c r="AB89" i="1"/>
  <c r="AB181" i="1" s="1"/>
  <c r="AA89" i="1"/>
  <c r="AA181" i="1" s="1"/>
  <c r="Z89" i="1"/>
  <c r="Z181" i="1" s="1"/>
  <c r="Y89" i="1"/>
  <c r="Y181" i="1" s="1"/>
  <c r="X89" i="1"/>
  <c r="X181" i="1" s="1"/>
  <c r="CU88" i="1"/>
  <c r="CP88" i="1"/>
  <c r="CJ88" i="1"/>
  <c r="CE88" i="1"/>
  <c r="CA88" i="1"/>
  <c r="BY88" i="1"/>
  <c r="CU87" i="1"/>
  <c r="CP87" i="1"/>
  <c r="CJ87" i="1"/>
  <c r="CE87" i="1"/>
  <c r="CA87" i="1"/>
  <c r="BY87" i="1"/>
  <c r="CU86" i="1"/>
  <c r="CP86" i="1"/>
  <c r="CJ86" i="1"/>
  <c r="CE86" i="1"/>
  <c r="CA86" i="1"/>
  <c r="BY86" i="1"/>
  <c r="CU85" i="1"/>
  <c r="CP85" i="1"/>
  <c r="CJ85" i="1"/>
  <c r="CE85" i="1"/>
  <c r="CA85" i="1"/>
  <c r="BY85" i="1"/>
  <c r="CU84" i="1"/>
  <c r="CP84" i="1"/>
  <c r="CJ84" i="1"/>
  <c r="CJ177" i="1" s="1"/>
  <c r="CE84" i="1"/>
  <c r="CA84" i="1"/>
  <c r="BY84" i="1"/>
  <c r="BB83" i="1"/>
  <c r="BB69" i="1" s="1"/>
  <c r="BA83" i="1"/>
  <c r="BA183" i="1" s="1"/>
  <c r="AZ83" i="1"/>
  <c r="AZ183" i="1" s="1"/>
  <c r="AY83" i="1"/>
  <c r="AY183" i="1" s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J183" i="1" s="1"/>
  <c r="AI83" i="1"/>
  <c r="AI183" i="1" s="1"/>
  <c r="AH83" i="1"/>
  <c r="AG83" i="1"/>
  <c r="AF83" i="1"/>
  <c r="AE83" i="1"/>
  <c r="AD83" i="1"/>
  <c r="AC83" i="1"/>
  <c r="AB83" i="1"/>
  <c r="AA83" i="1"/>
  <c r="Z83" i="1"/>
  <c r="Y83" i="1"/>
  <c r="X83" i="1"/>
  <c r="CU82" i="1"/>
  <c r="CP82" i="1"/>
  <c r="CJ82" i="1"/>
  <c r="CE82" i="1"/>
  <c r="CA82" i="1"/>
  <c r="BY82" i="1"/>
  <c r="CU81" i="1"/>
  <c r="CP81" i="1"/>
  <c r="CJ81" i="1"/>
  <c r="CE81" i="1"/>
  <c r="CA81" i="1"/>
  <c r="BW81" i="1"/>
  <c r="BW182" i="1" s="1"/>
  <c r="BY182" i="1" s="1"/>
  <c r="AU81" i="1"/>
  <c r="AT81" i="1"/>
  <c r="AT182" i="1" s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H182" i="1" s="1"/>
  <c r="AG81" i="1"/>
  <c r="AF81" i="1"/>
  <c r="AE81" i="1"/>
  <c r="AD81" i="1"/>
  <c r="AC81" i="1"/>
  <c r="AB81" i="1"/>
  <c r="AA81" i="1"/>
  <c r="Z81" i="1"/>
  <c r="Y81" i="1"/>
  <c r="Y182" i="1" s="1"/>
  <c r="X81" i="1"/>
  <c r="X182" i="1" s="1"/>
  <c r="CU80" i="1"/>
  <c r="CP80" i="1"/>
  <c r="CJ80" i="1"/>
  <c r="CE80" i="1"/>
  <c r="CA80" i="1"/>
  <c r="BY80" i="1"/>
  <c r="CU79" i="1"/>
  <c r="CP79" i="1"/>
  <c r="CJ79" i="1"/>
  <c r="CE79" i="1"/>
  <c r="CA79" i="1"/>
  <c r="BY79" i="1"/>
  <c r="CU78" i="1"/>
  <c r="CP78" i="1"/>
  <c r="CJ78" i="1"/>
  <c r="CE78" i="1"/>
  <c r="CA78" i="1"/>
  <c r="BY78" i="1"/>
  <c r="CU77" i="1"/>
  <c r="CP77" i="1"/>
  <c r="CJ77" i="1"/>
  <c r="CE77" i="1"/>
  <c r="CA77" i="1"/>
  <c r="BY77" i="1"/>
  <c r="CU76" i="1"/>
  <c r="CP76" i="1"/>
  <c r="CJ76" i="1"/>
  <c r="CE76" i="1"/>
  <c r="CA76" i="1"/>
  <c r="BY76" i="1"/>
  <c r="CW75" i="1"/>
  <c r="CW178" i="1" s="1"/>
  <c r="CV75" i="1"/>
  <c r="CS75" i="1"/>
  <c r="CS178" i="1" s="1"/>
  <c r="CR75" i="1"/>
  <c r="CR178" i="1" s="1"/>
  <c r="CQ75" i="1"/>
  <c r="CQ178" i="1" s="1"/>
  <c r="CP75" i="1"/>
  <c r="CM75" i="1"/>
  <c r="CM178" i="1" s="1"/>
  <c r="CL75" i="1"/>
  <c r="CL178" i="1" s="1"/>
  <c r="CK75" i="1"/>
  <c r="CK178" i="1" s="1"/>
  <c r="CH75" i="1"/>
  <c r="CH178" i="1" s="1"/>
  <c r="CG75" i="1"/>
  <c r="CF75" i="1"/>
  <c r="CE75" i="1" s="1"/>
  <c r="CE178" i="1" s="1"/>
  <c r="CA75" i="1"/>
  <c r="BY75" i="1"/>
  <c r="BU75" i="1"/>
  <c r="BU178" i="1" s="1"/>
  <c r="BT75" i="1"/>
  <c r="BT178" i="1" s="1"/>
  <c r="BH75" i="1"/>
  <c r="BH178" i="1" s="1"/>
  <c r="BG75" i="1"/>
  <c r="BG178" i="1" s="1"/>
  <c r="BF75" i="1"/>
  <c r="BF178" i="1" s="1"/>
  <c r="BE75" i="1"/>
  <c r="BE178" i="1" s="1"/>
  <c r="BD75" i="1"/>
  <c r="BD178" i="1" s="1"/>
  <c r="BC75" i="1"/>
  <c r="BC178" i="1" s="1"/>
  <c r="BB75" i="1"/>
  <c r="BB178" i="1" s="1"/>
  <c r="BA75" i="1"/>
  <c r="BA178" i="1" s="1"/>
  <c r="AZ75" i="1"/>
  <c r="AZ178" i="1" s="1"/>
  <c r="AY75" i="1"/>
  <c r="AY178" i="1" s="1"/>
  <c r="AU75" i="1"/>
  <c r="AU178" i="1" s="1"/>
  <c r="AT75" i="1"/>
  <c r="AT178" i="1" s="1"/>
  <c r="AS75" i="1"/>
  <c r="AS178" i="1" s="1"/>
  <c r="AR75" i="1"/>
  <c r="AR178" i="1" s="1"/>
  <c r="AQ75" i="1"/>
  <c r="AQ178" i="1" s="1"/>
  <c r="AP75" i="1"/>
  <c r="AP178" i="1" s="1"/>
  <c r="AO75" i="1"/>
  <c r="AO178" i="1" s="1"/>
  <c r="AN75" i="1"/>
  <c r="AN178" i="1" s="1"/>
  <c r="AM75" i="1"/>
  <c r="AM178" i="1" s="1"/>
  <c r="AL75" i="1"/>
  <c r="AK75" i="1"/>
  <c r="AJ75" i="1"/>
  <c r="AJ178" i="1" s="1"/>
  <c r="AI75" i="1"/>
  <c r="AI178" i="1" s="1"/>
  <c r="AH75" i="1"/>
  <c r="AH178" i="1" s="1"/>
  <c r="AG75" i="1"/>
  <c r="AG178" i="1" s="1"/>
  <c r="AF75" i="1"/>
  <c r="AF178" i="1" s="1"/>
  <c r="AE75" i="1"/>
  <c r="AE178" i="1" s="1"/>
  <c r="AD75" i="1"/>
  <c r="AD178" i="1" s="1"/>
  <c r="AC75" i="1"/>
  <c r="AC178" i="1" s="1"/>
  <c r="AB75" i="1"/>
  <c r="AB178" i="1" s="1"/>
  <c r="AA75" i="1"/>
  <c r="AA178" i="1" s="1"/>
  <c r="Z75" i="1"/>
  <c r="Z178" i="1" s="1"/>
  <c r="Y75" i="1"/>
  <c r="Y178" i="1" s="1"/>
  <c r="X75" i="1"/>
  <c r="X178" i="1" s="1"/>
  <c r="CQ70" i="1"/>
  <c r="BP70" i="1"/>
  <c r="BP68" i="1" s="1"/>
  <c r="BO70" i="1"/>
  <c r="BO68" i="1" s="1"/>
  <c r="BN70" i="1"/>
  <c r="BN68" i="1" s="1"/>
  <c r="BM70" i="1"/>
  <c r="BL70" i="1"/>
  <c r="BK70" i="1"/>
  <c r="BJ70" i="1"/>
  <c r="BI70" i="1"/>
  <c r="BH70" i="1"/>
  <c r="BG70" i="1"/>
  <c r="BF70" i="1"/>
  <c r="BE70" i="1"/>
  <c r="BD70" i="1"/>
  <c r="BD68" i="1" s="1"/>
  <c r="BD173" i="1" s="1"/>
  <c r="BC70" i="1"/>
  <c r="BC68" i="1" s="1"/>
  <c r="BC173" i="1" s="1"/>
  <c r="BB70" i="1"/>
  <c r="BA70" i="1"/>
  <c r="AZ70" i="1"/>
  <c r="AY70" i="1"/>
  <c r="CW69" i="1"/>
  <c r="CV69" i="1"/>
  <c r="CS69" i="1"/>
  <c r="CR69" i="1"/>
  <c r="CQ69" i="1"/>
  <c r="CM69" i="1"/>
  <c r="CL69" i="1"/>
  <c r="CK69" i="1"/>
  <c r="CH69" i="1"/>
  <c r="CG69" i="1"/>
  <c r="CF69" i="1"/>
  <c r="CC69" i="1"/>
  <c r="CB69" i="1"/>
  <c r="BP69" i="1"/>
  <c r="BO69" i="1"/>
  <c r="BN69" i="1"/>
  <c r="BM69" i="1"/>
  <c r="BM68" i="1" s="1"/>
  <c r="BL69" i="1"/>
  <c r="BK69" i="1"/>
  <c r="BJ69" i="1"/>
  <c r="BI69" i="1"/>
  <c r="BH69" i="1"/>
  <c r="BG69" i="1"/>
  <c r="BF69" i="1"/>
  <c r="BE69" i="1"/>
  <c r="BD69" i="1"/>
  <c r="BC69" i="1"/>
  <c r="AZ69" i="1"/>
  <c r="AG183" i="1" l="1"/>
  <c r="CP177" i="1"/>
  <c r="CU69" i="1"/>
  <c r="CU177" i="1"/>
  <c r="BY92" i="1"/>
  <c r="BY111" i="1"/>
  <c r="BY113" i="1"/>
  <c r="BY91" i="1"/>
  <c r="AO179" i="1"/>
  <c r="AO184" i="1" s="1"/>
  <c r="AO185" i="1" s="1"/>
  <c r="CA179" i="1"/>
  <c r="CA183" i="1"/>
  <c r="BY183" i="1"/>
  <c r="CP69" i="1"/>
  <c r="AT183" i="1"/>
  <c r="BF184" i="1"/>
  <c r="BF185" i="1" s="1"/>
  <c r="CQ68" i="1"/>
  <c r="CQ173" i="1" s="1"/>
  <c r="AC182" i="1"/>
  <c r="AO182" i="1"/>
  <c r="AJ179" i="1"/>
  <c r="AE183" i="1"/>
  <c r="BG184" i="1"/>
  <c r="BG185" i="1" s="1"/>
  <c r="CP178" i="1"/>
  <c r="BY115" i="1"/>
  <c r="BY70" i="1" s="1"/>
  <c r="BG68" i="1"/>
  <c r="BG173" i="1" s="1"/>
  <c r="CA178" i="1"/>
  <c r="CU75" i="1"/>
  <c r="CU178" i="1" s="1"/>
  <c r="CJ75" i="1"/>
  <c r="CJ178" i="1" s="1"/>
  <c r="BB68" i="1"/>
  <c r="BB173" i="1" s="1"/>
  <c r="AL179" i="1"/>
  <c r="AH183" i="1"/>
  <c r="AQ179" i="1"/>
  <c r="AQ70" i="1"/>
  <c r="CE177" i="1"/>
  <c r="AF183" i="1"/>
  <c r="AM179" i="1"/>
  <c r="CP122" i="1"/>
  <c r="CU183" i="1"/>
  <c r="CU111" i="1"/>
  <c r="CU70" i="1" s="1"/>
  <c r="CU68" i="1" s="1"/>
  <c r="CU173" i="1" s="1"/>
  <c r="CU180" i="1"/>
  <c r="CU181" i="1"/>
  <c r="CU182" i="1"/>
  <c r="AT179" i="1"/>
  <c r="CW184" i="1"/>
  <c r="CW185" i="1" s="1"/>
  <c r="AU179" i="1"/>
  <c r="BC184" i="1"/>
  <c r="BC185" i="1" s="1"/>
  <c r="AU183" i="1"/>
  <c r="CC184" i="1"/>
  <c r="CC185" i="1" s="1"/>
  <c r="CE69" i="1"/>
  <c r="AL182" i="1"/>
  <c r="BX69" i="1"/>
  <c r="AM182" i="1"/>
  <c r="CV184" i="1"/>
  <c r="CV185" i="1" s="1"/>
  <c r="AB182" i="1"/>
  <c r="CV68" i="1"/>
  <c r="CV173" i="1" s="1"/>
  <c r="AB179" i="1"/>
  <c r="BK68" i="1"/>
  <c r="AP183" i="1"/>
  <c r="AP184" i="1" s="1"/>
  <c r="AP185" i="1" s="1"/>
  <c r="CC68" i="1"/>
  <c r="CC173" i="1" s="1"/>
  <c r="Z183" i="1"/>
  <c r="CA111" i="1"/>
  <c r="CA70" i="1" s="1"/>
  <c r="CA68" i="1" s="1"/>
  <c r="CA173" i="1" s="1"/>
  <c r="CA181" i="1"/>
  <c r="CA182" i="1"/>
  <c r="AI179" i="1"/>
  <c r="CH184" i="1"/>
  <c r="CH185" i="1" s="1"/>
  <c r="CA69" i="1"/>
  <c r="X179" i="1"/>
  <c r="Z70" i="1"/>
  <c r="BE184" i="1"/>
  <c r="BE185" i="1" s="1"/>
  <c r="AF70" i="1"/>
  <c r="AE182" i="1"/>
  <c r="AQ182" i="1"/>
  <c r="CF68" i="1"/>
  <c r="CF173" i="1" s="1"/>
  <c r="AM183" i="1"/>
  <c r="AA183" i="1"/>
  <c r="AA184" i="1" s="1"/>
  <c r="AA185" i="1" s="1"/>
  <c r="CE183" i="1"/>
  <c r="CE180" i="1"/>
  <c r="CE181" i="1"/>
  <c r="CE182" i="1"/>
  <c r="AH179" i="1"/>
  <c r="AH184" i="1" s="1"/>
  <c r="AH185" i="1" s="1"/>
  <c r="BT70" i="1"/>
  <c r="CJ69" i="1"/>
  <c r="CS68" i="1"/>
  <c r="CS173" i="1" s="1"/>
  <c r="CF184" i="1"/>
  <c r="CF185" i="1" s="1"/>
  <c r="BS184" i="1"/>
  <c r="BS185" i="1" s="1"/>
  <c r="BB183" i="1"/>
  <c r="AN182" i="1"/>
  <c r="CU179" i="1"/>
  <c r="BT184" i="1"/>
  <c r="BT185" i="1" s="1"/>
  <c r="BJ68" i="1"/>
  <c r="AN179" i="1"/>
  <c r="AN184" i="1" s="1"/>
  <c r="AN185" i="1" s="1"/>
  <c r="CW68" i="1"/>
  <c r="CW173" i="1" s="1"/>
  <c r="AF182" i="1"/>
  <c r="AR182" i="1"/>
  <c r="AJ182" i="1"/>
  <c r="AJ184" i="1" s="1"/>
  <c r="AJ185" i="1" s="1"/>
  <c r="AF179" i="1"/>
  <c r="AF184" i="1" s="1"/>
  <c r="AF185" i="1" s="1"/>
  <c r="AR179" i="1"/>
  <c r="CG68" i="1"/>
  <c r="CG173" i="1" s="1"/>
  <c r="AB183" i="1"/>
  <c r="CJ183" i="1"/>
  <c r="CJ179" i="1"/>
  <c r="CJ180" i="1"/>
  <c r="CJ181" i="1"/>
  <c r="CJ182" i="1"/>
  <c r="AG182" i="1"/>
  <c r="AS182" i="1"/>
  <c r="AS183" i="1"/>
  <c r="AK182" i="1"/>
  <c r="AK184" i="1" s="1"/>
  <c r="AK185" i="1" s="1"/>
  <c r="AC183" i="1"/>
  <c r="AC184" i="1" s="1"/>
  <c r="AC185" i="1" s="1"/>
  <c r="CP183" i="1"/>
  <c r="CP179" i="1"/>
  <c r="CP180" i="1"/>
  <c r="CP181" i="1"/>
  <c r="CP182" i="1"/>
  <c r="AT184" i="1"/>
  <c r="AT185" i="1" s="1"/>
  <c r="AL184" i="1"/>
  <c r="AL185" i="1" s="1"/>
  <c r="AE184" i="1"/>
  <c r="AE185" i="1" s="1"/>
  <c r="AQ184" i="1"/>
  <c r="AQ185" i="1" s="1"/>
  <c r="CQ184" i="1"/>
  <c r="CQ185" i="1" s="1"/>
  <c r="BD184" i="1"/>
  <c r="BD185" i="1" s="1"/>
  <c r="CB184" i="1"/>
  <c r="CB185" i="1" s="1"/>
  <c r="CR184" i="1"/>
  <c r="CR185" i="1" s="1"/>
  <c r="AI182" i="1"/>
  <c r="AU182" i="1"/>
  <c r="CG184" i="1"/>
  <c r="CG185" i="1" s="1"/>
  <c r="AQ183" i="1"/>
  <c r="BH184" i="1"/>
  <c r="BH185" i="1" s="1"/>
  <c r="AS179" i="1"/>
  <c r="X184" i="1"/>
  <c r="X185" i="1" s="1"/>
  <c r="CE179" i="1"/>
  <c r="CE184" i="1" s="1"/>
  <c r="CE185" i="1" s="1"/>
  <c r="BW184" i="1"/>
  <c r="CL184" i="1"/>
  <c r="CL185" i="1" s="1"/>
  <c r="Z179" i="1"/>
  <c r="BA184" i="1"/>
  <c r="BA185" i="1" s="1"/>
  <c r="BX184" i="1"/>
  <c r="BX185" i="1" s="1"/>
  <c r="CM184" i="1"/>
  <c r="CM185" i="1" s="1"/>
  <c r="CK184" i="1"/>
  <c r="CK185" i="1" s="1"/>
  <c r="AG179" i="1"/>
  <c r="AK183" i="1"/>
  <c r="CJ122" i="1"/>
  <c r="CE111" i="1"/>
  <c r="CE70" i="1" s="1"/>
  <c r="CE68" i="1" s="1"/>
  <c r="CE173" i="1" s="1"/>
  <c r="AZ184" i="1"/>
  <c r="AZ185" i="1" s="1"/>
  <c r="Y183" i="1"/>
  <c r="Y184" i="1" s="1"/>
  <c r="Y185" i="1" s="1"/>
  <c r="AD184" i="1"/>
  <c r="AD185" i="1" s="1"/>
  <c r="BB184" i="1"/>
  <c r="BB185" i="1" s="1"/>
  <c r="BY177" i="1"/>
  <c r="AY184" i="1"/>
  <c r="AY185" i="1" s="1"/>
  <c r="BU184" i="1"/>
  <c r="BU185" i="1" s="1"/>
  <c r="AD69" i="1"/>
  <c r="AP69" i="1"/>
  <c r="BT69" i="1"/>
  <c r="BT68" i="1" s="1"/>
  <c r="BT173" i="1" s="1"/>
  <c r="AR70" i="1"/>
  <c r="AR183" i="1"/>
  <c r="Y69" i="1"/>
  <c r="AK69" i="1"/>
  <c r="BU69" i="1"/>
  <c r="BY89" i="1"/>
  <c r="BY90" i="1"/>
  <c r="CR68" i="1"/>
  <c r="CR173" i="1" s="1"/>
  <c r="BA69" i="1"/>
  <c r="BA68" i="1" s="1"/>
  <c r="BA173" i="1" s="1"/>
  <c r="AD70" i="1"/>
  <c r="AD68" i="1" s="1"/>
  <c r="AD173" i="1" s="1"/>
  <c r="AP70" i="1"/>
  <c r="AH70" i="1"/>
  <c r="AT70" i="1"/>
  <c r="AY69" i="1"/>
  <c r="AY68" i="1" s="1"/>
  <c r="AY173" i="1" s="1"/>
  <c r="AJ69" i="1"/>
  <c r="AA70" i="1"/>
  <c r="CP70" i="1"/>
  <c r="CP68" i="1" s="1"/>
  <c r="CP173" i="1" s="1"/>
  <c r="AI70" i="1"/>
  <c r="CL68" i="1"/>
  <c r="CL173" i="1" s="1"/>
  <c r="AE70" i="1"/>
  <c r="Z69" i="1"/>
  <c r="Z68" i="1" s="1"/>
  <c r="Z173" i="1" s="1"/>
  <c r="AL69" i="1"/>
  <c r="BY81" i="1"/>
  <c r="BW69" i="1"/>
  <c r="CJ111" i="1"/>
  <c r="CJ70" i="1" s="1"/>
  <c r="AL70" i="1"/>
  <c r="AQ69" i="1"/>
  <c r="AM70" i="1"/>
  <c r="AF69" i="1"/>
  <c r="AR69" i="1"/>
  <c r="AB70" i="1"/>
  <c r="AN70" i="1"/>
  <c r="BX70" i="1"/>
  <c r="X69" i="1"/>
  <c r="AI69" i="1"/>
  <c r="AI68" i="1" s="1"/>
  <c r="AI173" i="1" s="1"/>
  <c r="AB69" i="1"/>
  <c r="AS69" i="1"/>
  <c r="AC70" i="1"/>
  <c r="AO70" i="1"/>
  <c r="AN69" i="1"/>
  <c r="AH69" i="1"/>
  <c r="AT69" i="1"/>
  <c r="AU70" i="1"/>
  <c r="BW70" i="1"/>
  <c r="AE69" i="1"/>
  <c r="AU69" i="1"/>
  <c r="AU68" i="1" s="1"/>
  <c r="AU173" i="1" s="1"/>
  <c r="AG69" i="1"/>
  <c r="AC69" i="1"/>
  <c r="AO69" i="1"/>
  <c r="AO68" i="1" s="1"/>
  <c r="AO173" i="1" s="1"/>
  <c r="AA69" i="1"/>
  <c r="AA68" i="1" s="1"/>
  <c r="AA173" i="1" s="1"/>
  <c r="AM69" i="1"/>
  <c r="BS69" i="1"/>
  <c r="BF68" i="1"/>
  <c r="BF173" i="1" s="1"/>
  <c r="AG70" i="1"/>
  <c r="AS70" i="1"/>
  <c r="BH68" i="1"/>
  <c r="BH173" i="1" s="1"/>
  <c r="BI68" i="1"/>
  <c r="X70" i="1"/>
  <c r="BS70" i="1"/>
  <c r="Y70" i="1"/>
  <c r="BE68" i="1"/>
  <c r="BE173" i="1" s="1"/>
  <c r="CB68" i="1"/>
  <c r="CB173" i="1" s="1"/>
  <c r="AJ70" i="1"/>
  <c r="AK70" i="1"/>
  <c r="AZ68" i="1"/>
  <c r="AZ173" i="1" s="1"/>
  <c r="BL68" i="1"/>
  <c r="BU68" i="1"/>
  <c r="BU173" i="1" s="1"/>
  <c r="CH68" i="1"/>
  <c r="CH173" i="1" s="1"/>
  <c r="CM68" i="1"/>
  <c r="CM173" i="1" s="1"/>
  <c r="CJ184" i="1" l="1"/>
  <c r="CJ185" i="1" s="1"/>
  <c r="AS184" i="1"/>
  <c r="AS185" i="1" s="1"/>
  <c r="AQ68" i="1"/>
  <c r="AQ173" i="1" s="1"/>
  <c r="AU184" i="1"/>
  <c r="AU185" i="1" s="1"/>
  <c r="CU184" i="1"/>
  <c r="CU185" i="1" s="1"/>
  <c r="AM184" i="1"/>
  <c r="AM185" i="1" s="1"/>
  <c r="CP184" i="1"/>
  <c r="CP185" i="1" s="1"/>
  <c r="CJ68" i="1"/>
  <c r="CJ173" i="1" s="1"/>
  <c r="AB184" i="1"/>
  <c r="AB185" i="1" s="1"/>
  <c r="Y68" i="1"/>
  <c r="Y173" i="1" s="1"/>
  <c r="AB68" i="1"/>
  <c r="AB173" i="1" s="1"/>
  <c r="CA184" i="1"/>
  <c r="CA185" i="1" s="1"/>
  <c r="BX68" i="1"/>
  <c r="BX173" i="1" s="1"/>
  <c r="Z184" i="1"/>
  <c r="Z185" i="1" s="1"/>
  <c r="AI184" i="1"/>
  <c r="AI185" i="1" s="1"/>
  <c r="AK68" i="1"/>
  <c r="AK173" i="1" s="1"/>
  <c r="AH68" i="1"/>
  <c r="AH173" i="1" s="1"/>
  <c r="AF68" i="1"/>
  <c r="AF173" i="1" s="1"/>
  <c r="AR184" i="1"/>
  <c r="AR185" i="1" s="1"/>
  <c r="AN68" i="1"/>
  <c r="AN173" i="1" s="1"/>
  <c r="AG184" i="1"/>
  <c r="AG185" i="1" s="1"/>
  <c r="AS68" i="1"/>
  <c r="AS173" i="1" s="1"/>
  <c r="AE68" i="1"/>
  <c r="AE173" i="1" s="1"/>
  <c r="AJ68" i="1"/>
  <c r="AJ173" i="1" s="1"/>
  <c r="AL68" i="1"/>
  <c r="AL173" i="1" s="1"/>
  <c r="BY184" i="1"/>
  <c r="BY185" i="1" s="1"/>
  <c r="BW185" i="1"/>
  <c r="AG68" i="1"/>
  <c r="AG173" i="1" s="1"/>
  <c r="BW68" i="1"/>
  <c r="BW173" i="1" s="1"/>
  <c r="AR68" i="1"/>
  <c r="AR173" i="1" s="1"/>
  <c r="AP68" i="1"/>
  <c r="AP173" i="1" s="1"/>
  <c r="AC68" i="1"/>
  <c r="AC173" i="1" s="1"/>
  <c r="BY69" i="1"/>
  <c r="BY68" i="1" s="1"/>
  <c r="BY173" i="1" s="1"/>
  <c r="X68" i="1"/>
  <c r="X173" i="1" s="1"/>
  <c r="AM68" i="1"/>
  <c r="AM173" i="1" s="1"/>
  <c r="BS68" i="1"/>
  <c r="BS173" i="1" s="1"/>
  <c r="AT68" i="1"/>
  <c r="AT173" i="1" s="1"/>
</calcChain>
</file>

<file path=xl/sharedStrings.xml><?xml version="1.0" encoding="utf-8"?>
<sst xmlns="http://schemas.openxmlformats.org/spreadsheetml/2006/main" count="487" uniqueCount="252">
  <si>
    <t>面積</t>
  </si>
  <si>
    <t>面積H3.10.1</t>
  </si>
  <si>
    <t>世帯H6.9.30</t>
  </si>
  <si>
    <t>県計</t>
  </si>
  <si>
    <t>仙台市</t>
  </si>
  <si>
    <t>宮城野区</t>
  </si>
  <si>
    <t>若林区</t>
  </si>
  <si>
    <t>石巻市</t>
  </si>
  <si>
    <t>塩釜市</t>
  </si>
  <si>
    <t>古川市</t>
  </si>
  <si>
    <t>気仙沼市</t>
  </si>
  <si>
    <t>白石市</t>
  </si>
  <si>
    <t>名取市</t>
  </si>
  <si>
    <t>角田市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</si>
  <si>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</si>
  <si>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</si>
  <si>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</si>
  <si>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</si>
  <si>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</si>
  <si>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</si>
  <si>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</si>
  <si>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</si>
  <si>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</si>
  <si>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</si>
  <si>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</si>
  <si>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</si>
  <si>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</si>
  <si>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</si>
  <si>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富谷町</t>
  </si>
  <si>
    <t>大衡村</t>
  </si>
  <si>
    <t>中新田町</t>
  </si>
  <si>
    <t>小野田町</t>
  </si>
  <si>
    <t>宮崎町</t>
  </si>
  <si>
    <t>色麻町</t>
  </si>
  <si>
    <t>松山町</t>
  </si>
  <si>
    <t>三本木町</t>
  </si>
  <si>
    <t>鹿島台町</t>
  </si>
  <si>
    <t>岩出山町</t>
  </si>
  <si>
    <t>鳴子町</t>
  </si>
  <si>
    <t>涌谷町</t>
  </si>
  <si>
    <t>田尻町</t>
  </si>
  <si>
    <t>小牛田町</t>
  </si>
  <si>
    <t>南郷町</t>
  </si>
  <si>
    <t>築館町</t>
  </si>
  <si>
    <t>若柳町</t>
  </si>
  <si>
    <t>栗駒町</t>
  </si>
  <si>
    <t>高清水町</t>
  </si>
  <si>
    <t>一迫町</t>
  </si>
  <si>
    <t>瀬峰町</t>
  </si>
  <si>
    <t>鴬沢町</t>
  </si>
  <si>
    <t>金成町</t>
  </si>
  <si>
    <t>志波姫町</t>
  </si>
  <si>
    <t>花山町</t>
  </si>
  <si>
    <t>迫町</t>
  </si>
  <si>
    <t>登米町</t>
  </si>
  <si>
    <t>東和町</t>
  </si>
  <si>
    <t>中田町</t>
  </si>
  <si>
    <t>豊里町</t>
  </si>
  <si>
    <t>米山町</t>
  </si>
  <si>
    <t>石越町</t>
  </si>
  <si>
    <t>南方町</t>
  </si>
  <si>
    <t>河北町</t>
  </si>
  <si>
    <t>矢本町</t>
  </si>
  <si>
    <t>雄勝町</t>
  </si>
  <si>
    <t>河南町</t>
  </si>
  <si>
    <t>桃生町</t>
  </si>
  <si>
    <t>鳴瀬町</t>
  </si>
  <si>
    <t>北上町</t>
  </si>
  <si>
    <t>女川町</t>
  </si>
  <si>
    <t>牡鹿町</t>
  </si>
  <si>
    <t>志津川町</t>
  </si>
  <si>
    <t>津山町</t>
  </si>
  <si>
    <t>本吉町</t>
  </si>
  <si>
    <t>唐桑町</t>
  </si>
  <si>
    <t>歌津町</t>
  </si>
  <si>
    <t>県 計</t>
  </si>
  <si>
    <t>広域圏別､性別人口</t>
  </si>
  <si>
    <t>仙台都市圏</t>
  </si>
  <si>
    <t>仙南地域</t>
  </si>
  <si>
    <t>大崎地域</t>
  </si>
  <si>
    <t>栗原地域</t>
  </si>
  <si>
    <t>登米地域</t>
  </si>
  <si>
    <t>石巻地域</t>
  </si>
  <si>
    <t>気仙沼本吉地域</t>
  </si>
  <si>
    <t>県合計</t>
  </si>
  <si>
    <t>　男</t>
  </si>
  <si>
    <t>多賀城市</t>
  </si>
  <si>
    <t>加美町</t>
    <rPh sb="0" eb="3">
      <t>カミマチ</t>
    </rPh>
    <phoneticPr fontId="1"/>
  </si>
  <si>
    <t>平成７年国勢調査人口及び世帯数(外国人含む)</t>
    <rPh sb="16" eb="19">
      <t>ガイコクジン</t>
    </rPh>
    <rPh sb="19" eb="20">
      <t>フク</t>
    </rPh>
    <phoneticPr fontId="3"/>
  </si>
  <si>
    <t>統計課ホームページへ</t>
    <phoneticPr fontId="1"/>
  </si>
  <si>
    <t>男(国調H2.10.1)</t>
    <rPh sb="0" eb="1">
      <t>オトコ</t>
    </rPh>
    <rPh sb="2" eb="4">
      <t>コクチョウ</t>
    </rPh>
    <phoneticPr fontId="1"/>
  </si>
  <si>
    <t>女(国調H2.10.1)</t>
    <rPh sb="0" eb="1">
      <t>オンナ</t>
    </rPh>
    <rPh sb="2" eb="4">
      <t>コクチョウ</t>
    </rPh>
    <phoneticPr fontId="1"/>
  </si>
  <si>
    <t>男H7.10.1</t>
    <rPh sb="0" eb="1">
      <t>オトコ</t>
    </rPh>
    <phoneticPr fontId="1"/>
  </si>
  <si>
    <t>女H7.10.1</t>
    <rPh sb="0" eb="1">
      <t>オンナ</t>
    </rPh>
    <phoneticPr fontId="1"/>
  </si>
  <si>
    <t>市町村名</t>
    <phoneticPr fontId="1"/>
  </si>
  <si>
    <t>男H11.10.1</t>
    <phoneticPr fontId="1"/>
  </si>
  <si>
    <t>女H11.10.1</t>
    <phoneticPr fontId="1"/>
  </si>
  <si>
    <t>市部計(現区域)</t>
    <rPh sb="4" eb="5">
      <t>ゲン</t>
    </rPh>
    <rPh sb="5" eb="7">
      <t>クイキ</t>
    </rPh>
    <phoneticPr fontId="1"/>
  </si>
  <si>
    <t>郡部計(現区域)</t>
    <rPh sb="4" eb="5">
      <t>ゲン</t>
    </rPh>
    <rPh sb="5" eb="7">
      <t>クイキ</t>
    </rPh>
    <phoneticPr fontId="1"/>
  </si>
  <si>
    <t>市部計(旧区域)</t>
    <rPh sb="4" eb="5">
      <t>キュウ</t>
    </rPh>
    <rPh sb="5" eb="7">
      <t>クイキ</t>
    </rPh>
    <phoneticPr fontId="1"/>
  </si>
  <si>
    <t>郡部計(旧区域)</t>
    <rPh sb="4" eb="5">
      <t>キュウ</t>
    </rPh>
    <rPh sb="5" eb="7">
      <t>キュウクイキ</t>
    </rPh>
    <phoneticPr fontId="1"/>
  </si>
  <si>
    <t>青葉区(旧宮城町)</t>
    <rPh sb="4" eb="5">
      <t>キュウ</t>
    </rPh>
    <rPh sb="5" eb="7">
      <t>ミヤギ</t>
    </rPh>
    <rPh sb="7" eb="8">
      <t>マチ</t>
    </rPh>
    <phoneticPr fontId="1"/>
  </si>
  <si>
    <t>太白区(旧秋保町)</t>
    <rPh sb="4" eb="5">
      <t>キュウ</t>
    </rPh>
    <rPh sb="5" eb="7">
      <t>アキウ</t>
    </rPh>
    <rPh sb="7" eb="8">
      <t>マチ</t>
    </rPh>
    <phoneticPr fontId="1"/>
  </si>
  <si>
    <t>泉区(旧泉町)</t>
    <rPh sb="3" eb="4">
      <t>キュウ</t>
    </rPh>
    <rPh sb="4" eb="5">
      <t>イズミシ</t>
    </rPh>
    <rPh sb="5" eb="6">
      <t>マチ</t>
    </rPh>
    <phoneticPr fontId="1"/>
  </si>
  <si>
    <t>稲井町</t>
    <rPh sb="0" eb="2">
      <t>イナイ</t>
    </rPh>
    <rPh sb="2" eb="3">
      <t>マチ</t>
    </rPh>
    <phoneticPr fontId="1"/>
  </si>
  <si>
    <t>稲井町S42.3.23編入</t>
    <rPh sb="0" eb="2">
      <t>イナイ</t>
    </rPh>
    <rPh sb="2" eb="3">
      <t>マチ</t>
    </rPh>
    <rPh sb="11" eb="13">
      <t>ヘンニュウ</t>
    </rPh>
    <phoneticPr fontId="1"/>
  </si>
  <si>
    <t>多賀城市(町)</t>
    <rPh sb="5" eb="6">
      <t>マチ</t>
    </rPh>
    <phoneticPr fontId="1"/>
  </si>
  <si>
    <t>岩沼市(町)</t>
    <rPh sb="4" eb="5">
      <t>マチ</t>
    </rPh>
    <phoneticPr fontId="1"/>
  </si>
  <si>
    <t>仙台市以外の人口</t>
    <rPh sb="0" eb="3">
      <t>センダイシ</t>
    </rPh>
    <rPh sb="3" eb="5">
      <t>イガイ</t>
    </rPh>
    <rPh sb="6" eb="8">
      <t>ジンコウ</t>
    </rPh>
    <phoneticPr fontId="1"/>
  </si>
  <si>
    <t>H17.10.1/南三陸町/志津川町+歌津町</t>
    <rPh sb="9" eb="13">
      <t>ミナミサンリクチョウ</t>
    </rPh>
    <rPh sb="14" eb="18">
      <t>シヅガワチョウ</t>
    </rPh>
    <rPh sb="19" eb="22">
      <t>ウタツチョウ</t>
    </rPh>
    <phoneticPr fontId="1"/>
  </si>
  <si>
    <t>H18.1.1/美里町/小牛田町+南郷町</t>
    <rPh sb="8" eb="11">
      <t>ミサトチョウ</t>
    </rPh>
    <rPh sb="12" eb="16">
      <t>コゴタチョウ</t>
    </rPh>
    <rPh sb="17" eb="20">
      <t>ナンゴウチョウ</t>
    </rPh>
    <phoneticPr fontId="1"/>
  </si>
  <si>
    <t>H18.3.31/気仙沼市/気仙沼市+唐桑町</t>
    <rPh sb="9" eb="13">
      <t>ケセンヌマシ</t>
    </rPh>
    <rPh sb="14" eb="18">
      <t>ケセンヌマシ</t>
    </rPh>
    <rPh sb="19" eb="22">
      <t>カラクワチョウ</t>
    </rPh>
    <phoneticPr fontId="1"/>
  </si>
  <si>
    <t>南三陸町</t>
    <rPh sb="0" eb="4">
      <t>ミナミサンリクチョウ</t>
    </rPh>
    <phoneticPr fontId="1"/>
  </si>
  <si>
    <t>美里町</t>
    <rPh sb="0" eb="3">
      <t>ミサトチョウ</t>
    </rPh>
    <phoneticPr fontId="1"/>
  </si>
  <si>
    <t>大崎市</t>
    <rPh sb="0" eb="2">
      <t>オオサキ</t>
    </rPh>
    <rPh sb="2" eb="3">
      <t>シ</t>
    </rPh>
    <phoneticPr fontId="1"/>
  </si>
  <si>
    <t>S42.4.1秋保町</t>
    <rPh sb="7" eb="9">
      <t>アキウ</t>
    </rPh>
    <rPh sb="9" eb="10">
      <t>チョウ</t>
    </rPh>
    <phoneticPr fontId="1"/>
  </si>
  <si>
    <t>S46.11.1泉市</t>
  </si>
  <si>
    <t>S38.11.3宮城町</t>
  </si>
  <si>
    <t>S62.11.1宮城町仙台市編入</t>
    <rPh sb="8" eb="10">
      <t>ミヤギ</t>
    </rPh>
    <rPh sb="10" eb="11">
      <t>マチ</t>
    </rPh>
    <rPh sb="11" eb="14">
      <t>センダイシ</t>
    </rPh>
    <rPh sb="14" eb="16">
      <t>ヘンニュウ</t>
    </rPh>
    <phoneticPr fontId="1"/>
  </si>
  <si>
    <t>S46.11.1市制施行(泉･多賀城･岩沼)</t>
  </si>
  <si>
    <t>塩竃市</t>
    <rPh sb="0" eb="3">
      <t>シオガマシ</t>
    </rPh>
    <phoneticPr fontId="1"/>
  </si>
  <si>
    <t>東松島市</t>
  </si>
  <si>
    <t>岩沼市</t>
  </si>
  <si>
    <t>青葉区</t>
    <phoneticPr fontId="1"/>
  </si>
  <si>
    <t>宮城町</t>
    <rPh sb="0" eb="2">
      <t>ミヤギ</t>
    </rPh>
    <rPh sb="2" eb="3">
      <t>マチ</t>
    </rPh>
    <phoneticPr fontId="1"/>
  </si>
  <si>
    <t>秋保町</t>
    <rPh sb="0" eb="2">
      <t>アキウ</t>
    </rPh>
    <rPh sb="2" eb="3">
      <t>マチ</t>
    </rPh>
    <phoneticPr fontId="1"/>
  </si>
  <si>
    <t>太白区</t>
    <phoneticPr fontId="1"/>
  </si>
  <si>
    <t>泉区</t>
    <phoneticPr fontId="1"/>
  </si>
  <si>
    <t>泉市</t>
    <rPh sb="0" eb="1">
      <t>イズミシ</t>
    </rPh>
    <rPh sb="1" eb="2">
      <t>シ</t>
    </rPh>
    <phoneticPr fontId="1"/>
  </si>
  <si>
    <t>仙台市</t>
    <phoneticPr fontId="1"/>
  </si>
  <si>
    <t>登米市</t>
    <phoneticPr fontId="1"/>
  </si>
  <si>
    <t>栗原市</t>
    <phoneticPr fontId="1"/>
  </si>
  <si>
    <t>H1.4.1仙台市政令市に</t>
    <rPh sb="6" eb="9">
      <t>センダイシ</t>
    </rPh>
    <rPh sb="9" eb="12">
      <t>セイレイシ</t>
    </rPh>
    <phoneticPr fontId="1"/>
  </si>
  <si>
    <t>県計(計算式)</t>
    <rPh sb="3" eb="5">
      <t>ケイサン</t>
    </rPh>
    <rPh sb="5" eb="6">
      <t>シキ</t>
    </rPh>
    <phoneticPr fontId="1"/>
  </si>
  <si>
    <t>市町村名＼年月日</t>
    <rPh sb="5" eb="8">
      <t>ネンガッピ</t>
    </rPh>
    <phoneticPr fontId="1"/>
  </si>
  <si>
    <t>青葉区</t>
  </si>
  <si>
    <t>太白区</t>
  </si>
  <si>
    <t>泉区</t>
  </si>
  <si>
    <t>登米市</t>
  </si>
  <si>
    <t>栗原市</t>
  </si>
  <si>
    <t>H21.9.1/気仙沼市/気仙沼市+本吉町</t>
    <rPh sb="8" eb="12">
      <t>ケセンヌマシ</t>
    </rPh>
    <rPh sb="13" eb="17">
      <t>ケセンヌマシ</t>
    </rPh>
    <rPh sb="18" eb="21">
      <t>モトヨシチョウ</t>
    </rPh>
    <phoneticPr fontId="1"/>
  </si>
  <si>
    <t>H17.4.1/東松島市/矢本町+鳴瀬町</t>
    <rPh sb="8" eb="12">
      <t>ヒガシマツシマシ</t>
    </rPh>
    <rPh sb="13" eb="14">
      <t>ヤ</t>
    </rPh>
    <rPh sb="14" eb="15">
      <t>モト</t>
    </rPh>
    <rPh sb="15" eb="16">
      <t>チョウ</t>
    </rPh>
    <rPh sb="17" eb="20">
      <t>ナルセチョウ</t>
    </rPh>
    <phoneticPr fontId="1"/>
  </si>
  <si>
    <t>H17.4.1/石巻市/石巻市+旧桃生郡+牡鹿郡(女川町以外)</t>
    <rPh sb="8" eb="10">
      <t>イシノマキ</t>
    </rPh>
    <rPh sb="10" eb="11">
      <t>シ</t>
    </rPh>
    <rPh sb="12" eb="15">
      <t>イシノマキシ</t>
    </rPh>
    <rPh sb="16" eb="17">
      <t>キュウ</t>
    </rPh>
    <rPh sb="17" eb="20">
      <t>モノウグン</t>
    </rPh>
    <rPh sb="21" eb="24">
      <t>オシカグン</t>
    </rPh>
    <rPh sb="25" eb="28">
      <t>オナガワチョウ</t>
    </rPh>
    <rPh sb="28" eb="30">
      <t>イガイ</t>
    </rPh>
    <phoneticPr fontId="1"/>
  </si>
  <si>
    <t>市計(現区域)</t>
    <rPh sb="3" eb="4">
      <t>ゲン</t>
    </rPh>
    <rPh sb="4" eb="6">
      <t>クイキ</t>
    </rPh>
    <phoneticPr fontId="1"/>
  </si>
  <si>
    <t>町村計(現区域)</t>
    <rPh sb="0" eb="2">
      <t>チョウソン</t>
    </rPh>
    <rPh sb="4" eb="5">
      <t>ゲン</t>
    </rPh>
    <rPh sb="5" eb="7">
      <t>クイキ</t>
    </rPh>
    <phoneticPr fontId="1"/>
  </si>
  <si>
    <t>S63.3.1泉市･秋保町仙台市編入</t>
    <rPh sb="7" eb="8">
      <t>イズミ</t>
    </rPh>
    <rPh sb="8" eb="9">
      <t>シ</t>
    </rPh>
    <rPh sb="10" eb="13">
      <t>アキウマチ</t>
    </rPh>
    <phoneticPr fontId="1"/>
  </si>
  <si>
    <t>市計(旧区域)</t>
    <rPh sb="3" eb="4">
      <t>キュウ</t>
    </rPh>
    <rPh sb="4" eb="6">
      <t>クイキ</t>
    </rPh>
    <phoneticPr fontId="1"/>
  </si>
  <si>
    <t>町村計(旧区域)</t>
    <rPh sb="0" eb="2">
      <t>チョウソン</t>
    </rPh>
    <rPh sb="4" eb="5">
      <t>キュウ</t>
    </rPh>
    <rPh sb="5" eb="7">
      <t>キュウクイキ</t>
    </rPh>
    <phoneticPr fontId="1"/>
  </si>
  <si>
    <t>　女</t>
  </si>
  <si>
    <t>H17.4.1/登米市/旧登米郡8町+本吉郡津山町</t>
    <rPh sb="8" eb="11">
      <t>トメシ</t>
    </rPh>
    <rPh sb="12" eb="13">
      <t>キュウ</t>
    </rPh>
    <rPh sb="13" eb="15">
      <t>トメ</t>
    </rPh>
    <rPh sb="15" eb="16">
      <t>グン</t>
    </rPh>
    <rPh sb="17" eb="18">
      <t>チョウ</t>
    </rPh>
    <rPh sb="19" eb="22">
      <t>モトヨシグン</t>
    </rPh>
    <rPh sb="22" eb="25">
      <t>ツヤマチョウ</t>
    </rPh>
    <phoneticPr fontId="1"/>
  </si>
  <si>
    <t>H17.4.1/栗原市/旧栗原郡10町</t>
    <rPh sb="8" eb="11">
      <t>クリハラシ</t>
    </rPh>
    <rPh sb="12" eb="13">
      <t>キュウ</t>
    </rPh>
    <rPh sb="13" eb="15">
      <t>クリハラ</t>
    </rPh>
    <rPh sb="15" eb="16">
      <t>グン</t>
    </rPh>
    <rPh sb="18" eb="19">
      <t>チョウ</t>
    </rPh>
    <phoneticPr fontId="1"/>
  </si>
  <si>
    <t>H18.3.31/大崎市/古川+松山+三本木+鹿島台+岩出山+鳴子+田尻</t>
    <rPh sb="9" eb="11">
      <t>オオサキ</t>
    </rPh>
    <rPh sb="11" eb="12">
      <t>シ</t>
    </rPh>
    <rPh sb="13" eb="15">
      <t>フルカワ</t>
    </rPh>
    <rPh sb="16" eb="18">
      <t>マツヤマ</t>
    </rPh>
    <rPh sb="19" eb="22">
      <t>サンボンギ</t>
    </rPh>
    <rPh sb="23" eb="26">
      <t>カシマダイ</t>
    </rPh>
    <rPh sb="27" eb="30">
      <t>イワデヤマ</t>
    </rPh>
    <rPh sb="31" eb="33">
      <t>ナルコ</t>
    </rPh>
    <rPh sb="34" eb="36">
      <t>タジリ</t>
    </rPh>
    <phoneticPr fontId="1"/>
  </si>
  <si>
    <t>H15.4.1加美町/中新田+小野田+宮崎</t>
    <rPh sb="7" eb="10">
      <t>カミマチ</t>
    </rPh>
    <rPh sb="11" eb="14">
      <t>ナカニイダ</t>
    </rPh>
    <rPh sb="15" eb="18">
      <t>オノダ</t>
    </rPh>
    <rPh sb="19" eb="21">
      <t>ミヤザキ</t>
    </rPh>
    <phoneticPr fontId="1"/>
  </si>
  <si>
    <t>合併前の市町村区分</t>
    <rPh sb="0" eb="2">
      <t>ガッペイ</t>
    </rPh>
    <rPh sb="2" eb="3">
      <t>マエ</t>
    </rPh>
    <rPh sb="4" eb="7">
      <t>シチョウソン</t>
    </rPh>
    <rPh sb="7" eb="9">
      <t>クブン</t>
    </rPh>
    <phoneticPr fontId="1"/>
  </si>
  <si>
    <t>04100</t>
    <phoneticPr fontId="1"/>
  </si>
  <si>
    <t>04101</t>
  </si>
  <si>
    <t>04102</t>
  </si>
  <si>
    <t>04103</t>
  </si>
  <si>
    <t>04104</t>
  </si>
  <si>
    <t>04105</t>
  </si>
  <si>
    <t>04202</t>
    <phoneticPr fontId="1"/>
  </si>
  <si>
    <t>04203</t>
    <phoneticPr fontId="1"/>
  </si>
  <si>
    <t>04215</t>
    <phoneticPr fontId="1"/>
  </si>
  <si>
    <t>04205</t>
    <phoneticPr fontId="1"/>
  </si>
  <si>
    <t>04206</t>
    <phoneticPr fontId="1"/>
  </si>
  <si>
    <t>04207</t>
    <phoneticPr fontId="1"/>
  </si>
  <si>
    <t>04208</t>
  </si>
  <si>
    <t>04209</t>
  </si>
  <si>
    <t>04210</t>
  </si>
  <si>
    <t>04211</t>
    <phoneticPr fontId="1"/>
  </si>
  <si>
    <t>04212</t>
    <phoneticPr fontId="1"/>
  </si>
  <si>
    <t>04213</t>
  </si>
  <si>
    <t>04214</t>
  </si>
  <si>
    <t>04301</t>
    <phoneticPr fontId="1"/>
  </si>
  <si>
    <t>04302</t>
  </si>
  <si>
    <t>04321</t>
    <phoneticPr fontId="1"/>
  </si>
  <si>
    <t>04322</t>
  </si>
  <si>
    <t>04323</t>
  </si>
  <si>
    <t>04324</t>
  </si>
  <si>
    <t>04341</t>
    <phoneticPr fontId="1"/>
  </si>
  <si>
    <t>04361</t>
    <phoneticPr fontId="1"/>
  </si>
  <si>
    <t>04362</t>
  </si>
  <si>
    <t>04401</t>
    <phoneticPr fontId="1"/>
  </si>
  <si>
    <t>04404</t>
    <phoneticPr fontId="1"/>
  </si>
  <si>
    <t>04406</t>
    <phoneticPr fontId="1"/>
  </si>
  <si>
    <t>04422</t>
  </si>
  <si>
    <t>04423</t>
  </si>
  <si>
    <t>04424</t>
  </si>
  <si>
    <t>04421</t>
    <phoneticPr fontId="1"/>
  </si>
  <si>
    <t>04445</t>
    <phoneticPr fontId="1"/>
  </si>
  <si>
    <t>04444</t>
    <phoneticPr fontId="1"/>
  </si>
  <si>
    <t>04501</t>
    <phoneticPr fontId="1"/>
  </si>
  <si>
    <t>04505</t>
    <phoneticPr fontId="1"/>
  </si>
  <si>
    <t>04581</t>
    <phoneticPr fontId="1"/>
  </si>
  <si>
    <t>04606</t>
    <phoneticPr fontId="1"/>
  </si>
  <si>
    <t>04201</t>
    <phoneticPr fontId="1"/>
  </si>
  <si>
    <t>04382</t>
    <phoneticPr fontId="1"/>
  </si>
  <si>
    <t>04405</t>
    <phoneticPr fontId="1"/>
  </si>
  <si>
    <t>04204</t>
    <phoneticPr fontId="1"/>
  </si>
  <si>
    <t>04441</t>
    <phoneticPr fontId="1"/>
  </si>
  <si>
    <t>04442</t>
  </si>
  <si>
    <t>04443</t>
  </si>
  <si>
    <t>04461</t>
    <phoneticPr fontId="1"/>
  </si>
  <si>
    <t>04462</t>
  </si>
  <si>
    <t>04463</t>
  </si>
  <si>
    <t>04481</t>
    <phoneticPr fontId="1"/>
  </si>
  <si>
    <t>04482</t>
  </si>
  <si>
    <t>04502</t>
    <phoneticPr fontId="1"/>
  </si>
  <si>
    <t>04503</t>
  </si>
  <si>
    <t>04504</t>
  </si>
  <si>
    <t>04522</t>
  </si>
  <si>
    <t>04523</t>
  </si>
  <si>
    <t>04524</t>
  </si>
  <si>
    <t>04525</t>
  </si>
  <si>
    <t>04526</t>
  </si>
  <si>
    <t>04527</t>
  </si>
  <si>
    <t>04528</t>
  </si>
  <si>
    <t>04529</t>
  </si>
  <si>
    <t>04521</t>
    <phoneticPr fontId="1"/>
  </si>
  <si>
    <t>04530</t>
  </si>
  <si>
    <t>04541</t>
    <phoneticPr fontId="1"/>
  </si>
  <si>
    <t>04542</t>
  </si>
  <si>
    <t>04543</t>
  </si>
  <si>
    <t>04544</t>
  </si>
  <si>
    <t>04545</t>
  </si>
  <si>
    <t>04546</t>
  </si>
  <si>
    <t>04547</t>
  </si>
  <si>
    <t>04548</t>
  </si>
  <si>
    <t>04561</t>
    <phoneticPr fontId="1"/>
  </si>
  <si>
    <t>04562</t>
  </si>
  <si>
    <t>04563</t>
  </si>
  <si>
    <t>04564</t>
  </si>
  <si>
    <t>04565</t>
  </si>
  <si>
    <t>04566</t>
  </si>
  <si>
    <t>04567</t>
  </si>
  <si>
    <t>04582</t>
    <phoneticPr fontId="1"/>
  </si>
  <si>
    <t>04601</t>
    <phoneticPr fontId="1"/>
  </si>
  <si>
    <t>04602</t>
  </si>
  <si>
    <t>04603</t>
  </si>
  <si>
    <t>04604</t>
  </si>
  <si>
    <t>04605</t>
  </si>
  <si>
    <t>県計(計算式/検算)</t>
    <rPh sb="3" eb="5">
      <t>ケイサン</t>
    </rPh>
    <rPh sb="5" eb="6">
      <t>シキ</t>
    </rPh>
    <rPh sb="7" eb="9">
      <t>ケンザン</t>
    </rPh>
    <phoneticPr fontId="1"/>
  </si>
  <si>
    <t>コード</t>
    <phoneticPr fontId="1"/>
  </si>
  <si>
    <t>S33.10.1市制施行(名取･角田)/S46.11.1市制施行(泉･多賀城･岩沼)</t>
    <rPh sb="8" eb="10">
      <t>シセイ</t>
    </rPh>
    <rPh sb="10" eb="12">
      <t>シコウ</t>
    </rPh>
    <rPh sb="13" eb="15">
      <t>ナト</t>
    </rPh>
    <rPh sb="16" eb="18">
      <t>カクダ</t>
    </rPh>
    <rPh sb="28" eb="30">
      <t>シセイ</t>
    </rPh>
    <rPh sb="30" eb="32">
      <t>シコウ</t>
    </rPh>
    <rPh sb="33" eb="34">
      <t>イズミ</t>
    </rPh>
    <rPh sb="35" eb="38">
      <t>タガジョウ</t>
    </rPh>
    <rPh sb="39" eb="41">
      <t>イワヌマ</t>
    </rPh>
    <phoneticPr fontId="1"/>
  </si>
  <si>
    <t>広域圏別</t>
    <phoneticPr fontId="1"/>
  </si>
  <si>
    <t>空白は東日本大震災で報告できない市町</t>
    <rPh sb="0" eb="2">
      <t>クウハク</t>
    </rPh>
    <rPh sb="3" eb="4">
      <t>ヒガシ</t>
    </rPh>
    <rPh sb="4" eb="6">
      <t>ニホン</t>
    </rPh>
    <rPh sb="6" eb="9">
      <t>ダイシンサイ</t>
    </rPh>
    <rPh sb="10" eb="12">
      <t>ホウコク</t>
    </rPh>
    <rPh sb="16" eb="18">
      <t>シチョウ</t>
    </rPh>
    <phoneticPr fontId="1"/>
  </si>
  <si>
    <t>住民基本台帳年報(統計課)</t>
    <rPh sb="9" eb="11">
      <t>トウケイ</t>
    </rPh>
    <rPh sb="11" eb="12">
      <t>カ</t>
    </rPh>
    <phoneticPr fontId="1"/>
  </si>
  <si>
    <t>住民基本台帳年報(市町村課)</t>
    <phoneticPr fontId="1"/>
  </si>
  <si>
    <r>
      <t>住民基本台帳人口　</t>
    </r>
    <r>
      <rPr>
        <sz val="10"/>
        <rFont val="Meiryo UI"/>
        <family val="3"/>
        <charset val="128"/>
      </rPr>
      <t>(3月末/外国人を除く日本人人口)</t>
    </r>
    <rPh sb="0" eb="2">
      <t>ジュウミン</t>
    </rPh>
    <rPh sb="2" eb="4">
      <t>キホン</t>
    </rPh>
    <rPh sb="4" eb="6">
      <t>ダイチョウ</t>
    </rPh>
    <rPh sb="6" eb="8">
      <t>ジンコウ</t>
    </rPh>
    <rPh sb="11" eb="13">
      <t>ガツマツ</t>
    </rPh>
    <phoneticPr fontId="1"/>
  </si>
  <si>
    <r>
      <t>富谷市←</t>
    </r>
    <r>
      <rPr>
        <sz val="6"/>
        <rFont val="Meiryo UI"/>
        <family val="3"/>
        <charset val="128"/>
      </rPr>
      <t>町(H28.10.10)</t>
    </r>
    <rPh sb="2" eb="3">
      <t>シ</t>
    </rPh>
    <phoneticPr fontId="1"/>
  </si>
  <si>
    <t>仙台市以外</t>
    <rPh sb="0" eb="3">
      <t>センダイシ</t>
    </rPh>
    <rPh sb="3" eb="5">
      <t>イガイ</t>
    </rPh>
    <phoneticPr fontId="1"/>
  </si>
  <si>
    <r>
      <t>住民基本台帳世帯数　</t>
    </r>
    <r>
      <rPr>
        <sz val="12"/>
        <rFont val="Meiryo UI"/>
        <family val="3"/>
        <charset val="128"/>
      </rPr>
      <t>(3月末/外国人を含む))</t>
    </r>
    <rPh sb="0" eb="2">
      <t>ジュウミン</t>
    </rPh>
    <rPh sb="2" eb="4">
      <t>キホン</t>
    </rPh>
    <rPh sb="4" eb="6">
      <t>ダイチョウ</t>
    </rPh>
    <rPh sb="6" eb="9">
      <t>セタイスウ</t>
    </rPh>
    <rPh sb="12" eb="14">
      <t>ガツマツ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</si>
</sst>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&quot;(&quot;0&quot;)&quot;"/>
    <numFmt numFmtId="178" formatCode="0_);[Red]\(0\)"/>
  </numFmts>
  <fonts count="25" x14ac:knownFonts="1">
    <font>
      <sz val="14"/>
      <name val="Terminal"/>
      <charset val="128"/>
    </font>
    <font>
      <sz val="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b/>
      <sz val="10"/>
      <color indexed="12"/>
      <name val="Meiryo UI"/>
      <family val="3"/>
      <charset val="128"/>
    </font>
    <font>
      <u/>
      <sz val="10"/>
      <color indexed="12"/>
      <name val="Meiryo UI"/>
      <family val="3"/>
      <charset val="128"/>
    </font>
    <font>
      <u/>
      <sz val="10"/>
      <color indexed="40"/>
      <name val="Meiryo UI"/>
      <family val="3"/>
      <charset val="128"/>
    </font>
    <font>
      <sz val="10"/>
      <color indexed="10"/>
      <name val="Meiryo UI"/>
      <family val="3"/>
      <charset val="128"/>
    </font>
    <font>
      <strike/>
      <sz val="10"/>
      <color indexed="10"/>
      <name val="Meiryo UI"/>
      <family val="3"/>
      <charset val="128"/>
    </font>
    <font>
      <u/>
      <sz val="10"/>
      <color rgb="FF0000FF"/>
      <name val="Meiryo UI"/>
      <family val="3"/>
      <charset val="128"/>
    </font>
    <font>
      <b/>
      <sz val="8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name val="Meiryo UI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7"/>
      <name val="Meiryo UI"/>
      <family val="3"/>
      <charset val="128"/>
    </font>
    <font>
      <sz val="9"/>
      <color indexed="18"/>
      <name val="Meiryo UI"/>
      <family val="3"/>
      <charset val="128"/>
    </font>
    <font>
      <sz val="9"/>
      <color indexed="14"/>
      <name val="Meiryo UI"/>
      <family val="3"/>
      <charset val="128"/>
    </font>
    <font>
      <i/>
      <sz val="9"/>
      <name val="Meiryo UI"/>
      <family val="3"/>
      <charset val="128"/>
    </font>
    <font>
      <sz val="6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178" fontId="5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5" fillId="0" borderId="0" xfId="0" applyFont="1" applyAlignment="1">
      <alignment vertical="center" shrinkToFit="1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/>
    <xf numFmtId="0" fontId="7" fillId="0" borderId="0" xfId="1" applyFont="1" applyBorder="1" applyAlignment="1" applyProtection="1"/>
    <xf numFmtId="0" fontId="8" fillId="0" borderId="0" xfId="1" quotePrefix="1" applyFont="1" applyAlignment="1" applyProtection="1">
      <alignment horizontal="left"/>
    </xf>
    <xf numFmtId="0" fontId="9" fillId="0" borderId="0" xfId="0" applyFont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>
      <alignment horizontal="left" vertical="center"/>
    </xf>
    <xf numFmtId="178" fontId="4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left" vertical="center"/>
    </xf>
    <xf numFmtId="178" fontId="5" fillId="0" borderId="0" xfId="0" applyNumberFormat="1" applyFont="1" applyAlignment="1">
      <alignment horizontal="center" vertical="center"/>
    </xf>
    <xf numFmtId="57" fontId="4" fillId="0" borderId="0" xfId="0" applyNumberFormat="1" applyFont="1" applyAlignment="1">
      <alignment vertical="center" wrapText="1"/>
    </xf>
    <xf numFmtId="57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vertical="center" shrinkToFit="1"/>
      <protection locked="0"/>
    </xf>
    <xf numFmtId="176" fontId="5" fillId="0" borderId="3" xfId="0" applyNumberFormat="1" applyFont="1" applyBorder="1" applyAlignment="1" applyProtection="1">
      <alignment horizontal="left" vertical="center"/>
      <protection locked="0"/>
    </xf>
    <xf numFmtId="176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176" fontId="5" fillId="0" borderId="0" xfId="0" applyNumberFormat="1" applyFont="1" applyAlignment="1" applyProtection="1">
      <alignment vertical="center"/>
      <protection locked="0"/>
    </xf>
    <xf numFmtId="176" fontId="5" fillId="0" borderId="1" xfId="0" quotePrefix="1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2" xfId="0" applyNumberFormat="1" applyFont="1" applyBorder="1" applyAlignment="1" applyProtection="1">
      <alignment vertical="center"/>
      <protection locked="0"/>
    </xf>
    <xf numFmtId="176" fontId="5" fillId="0" borderId="2" xfId="0" applyNumberFormat="1" applyFont="1" applyBorder="1" applyAlignment="1" applyProtection="1">
      <alignment horizontal="right" vertical="center"/>
      <protection locked="0"/>
    </xf>
    <xf numFmtId="176" fontId="5" fillId="0" borderId="2" xfId="0" applyNumberFormat="1" applyFont="1" applyBorder="1" applyAlignment="1" applyProtection="1">
      <alignment vertical="center" shrinkToFit="1"/>
      <protection locked="0"/>
    </xf>
    <xf numFmtId="0" fontId="5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vertical="center" shrinkToFit="1"/>
    </xf>
    <xf numFmtId="176" fontId="10" fillId="0" borderId="2" xfId="0" applyNumberFormat="1" applyFont="1" applyBorder="1" applyAlignment="1">
      <alignment vertical="center"/>
    </xf>
    <xf numFmtId="176" fontId="5" fillId="0" borderId="2" xfId="0" applyNumberFormat="1" applyFont="1" applyBorder="1" applyAlignment="1" applyProtection="1">
      <alignment horizontal="lef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176" fontId="5" fillId="0" borderId="0" xfId="0" applyNumberFormat="1" applyFont="1" applyAlignment="1">
      <alignment vertical="center"/>
    </xf>
    <xf numFmtId="178" fontId="5" fillId="0" borderId="1" xfId="0" applyNumberFormat="1" applyFont="1" applyBorder="1" applyAlignment="1">
      <alignment vertical="center"/>
    </xf>
    <xf numFmtId="176" fontId="5" fillId="0" borderId="0" xfId="0" applyNumberFormat="1" applyFont="1" applyAlignment="1" applyProtection="1">
      <alignment horizontal="left" vertical="center"/>
      <protection locked="0"/>
    </xf>
    <xf numFmtId="176" fontId="4" fillId="0" borderId="0" xfId="0" applyNumberFormat="1" applyFont="1" applyAlignment="1" applyProtection="1">
      <alignment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176" fontId="5" fillId="2" borderId="1" xfId="0" quotePrefix="1" applyNumberFormat="1" applyFont="1" applyFill="1" applyBorder="1" applyAlignment="1" applyProtection="1">
      <alignment horizontal="center" vertical="center"/>
      <protection locked="0"/>
    </xf>
    <xf numFmtId="176" fontId="5" fillId="2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>
      <alignment horizontal="center" vertical="center"/>
    </xf>
    <xf numFmtId="176" fontId="5" fillId="0" borderId="4" xfId="0" quotePrefix="1" applyNumberFormat="1" applyFont="1" applyBorder="1" applyAlignment="1" applyProtection="1">
      <alignment horizontal="center" vertical="center"/>
      <protection locked="0"/>
    </xf>
    <xf numFmtId="0" fontId="11" fillId="0" borderId="0" xfId="1" quotePrefix="1" applyFont="1" applyAlignment="1" applyProtection="1">
      <alignment horizontal="left"/>
    </xf>
    <xf numFmtId="57" fontId="12" fillId="4" borderId="1" xfId="0" applyNumberFormat="1" applyFont="1" applyFill="1" applyBorder="1" applyAlignment="1" applyProtection="1">
      <alignment horizontal="center" vertical="center"/>
      <protection locked="0"/>
    </xf>
    <xf numFmtId="57" fontId="12" fillId="4" borderId="1" xfId="0" applyNumberFormat="1" applyFont="1" applyFill="1" applyBorder="1" applyAlignment="1" applyProtection="1">
      <alignment vertical="center" shrinkToFit="1"/>
      <protection locked="0"/>
    </xf>
    <xf numFmtId="57" fontId="12" fillId="4" borderId="1" xfId="0" applyNumberFormat="1" applyFont="1" applyFill="1" applyBorder="1" applyAlignment="1" applyProtection="1">
      <alignment horizontal="left" vertical="center"/>
      <protection locked="0"/>
    </xf>
    <xf numFmtId="0" fontId="12" fillId="4" borderId="0" xfId="0" applyFont="1" applyFill="1" applyAlignment="1">
      <alignment vertical="center"/>
    </xf>
    <xf numFmtId="57" fontId="12" fillId="4" borderId="1" xfId="0" quotePrefix="1" applyNumberFormat="1" applyFont="1" applyFill="1" applyBorder="1" applyAlignment="1" applyProtection="1">
      <alignment vertical="center"/>
      <protection locked="0"/>
    </xf>
    <xf numFmtId="57" fontId="12" fillId="4" borderId="1" xfId="0" applyNumberFormat="1" applyFont="1" applyFill="1" applyBorder="1" applyAlignment="1" applyProtection="1">
      <alignment vertical="center"/>
      <protection locked="0"/>
    </xf>
    <xf numFmtId="0" fontId="13" fillId="4" borderId="0" xfId="0" applyFont="1" applyFill="1" applyAlignment="1">
      <alignment vertical="center"/>
    </xf>
    <xf numFmtId="57" fontId="12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14" fillId="4" borderId="1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right"/>
    </xf>
    <xf numFmtId="57" fontId="12" fillId="4" borderId="1" xfId="0" applyNumberFormat="1" applyFont="1" applyFill="1" applyBorder="1" applyAlignment="1" applyProtection="1">
      <alignment vertical="center" wrapText="1"/>
      <protection locked="0"/>
    </xf>
    <xf numFmtId="0" fontId="13" fillId="4" borderId="0" xfId="0" applyFont="1" applyFill="1" applyAlignment="1" applyProtection="1">
      <alignment horizontal="left" vertical="center"/>
      <protection locked="0"/>
    </xf>
    <xf numFmtId="57" fontId="14" fillId="4" borderId="1" xfId="0" applyNumberFormat="1" applyFont="1" applyFill="1" applyBorder="1" applyAlignment="1">
      <alignment vertical="center" shrinkToFit="1"/>
    </xf>
    <xf numFmtId="178" fontId="14" fillId="4" borderId="1" xfId="0" applyNumberFormat="1" applyFont="1" applyFill="1" applyBorder="1" applyAlignment="1">
      <alignment vertical="center"/>
    </xf>
    <xf numFmtId="57" fontId="12" fillId="4" borderId="0" xfId="0" applyNumberFormat="1" applyFont="1" applyFill="1" applyAlignment="1">
      <alignment vertical="center" wrapText="1"/>
    </xf>
    <xf numFmtId="57" fontId="13" fillId="4" borderId="1" xfId="0" applyNumberFormat="1" applyFont="1" applyFill="1" applyBorder="1" applyAlignment="1" applyProtection="1">
      <alignment vertical="center" shrinkToFit="1"/>
      <protection locked="0"/>
    </xf>
    <xf numFmtId="57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57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shrinkToFit="1"/>
    </xf>
    <xf numFmtId="0" fontId="16" fillId="0" borderId="0" xfId="0" applyFont="1" applyAlignment="1" applyProtection="1">
      <alignment vertical="center" shrinkToFit="1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 shrinkToFit="1"/>
    </xf>
    <xf numFmtId="0" fontId="16" fillId="0" borderId="1" xfId="0" applyFont="1" applyBorder="1" applyAlignment="1">
      <alignment vertical="center" shrinkToFit="1"/>
    </xf>
    <xf numFmtId="0" fontId="16" fillId="0" borderId="1" xfId="0" applyFont="1" applyBorder="1" applyAlignment="1" applyProtection="1">
      <alignment vertical="center" shrinkToFit="1"/>
      <protection locked="0"/>
    </xf>
    <xf numFmtId="0" fontId="16" fillId="0" borderId="1" xfId="0" applyFont="1" applyBorder="1" applyAlignment="1">
      <alignment horizontal="right" shrinkToFit="1"/>
    </xf>
    <xf numFmtId="0" fontId="15" fillId="0" borderId="0" xfId="0" applyFont="1" applyAlignment="1">
      <alignment horizontal="right" shrinkToFit="1"/>
    </xf>
    <xf numFmtId="178" fontId="12" fillId="0" borderId="1" xfId="0" applyNumberFormat="1" applyFont="1" applyBorder="1" applyAlignment="1">
      <alignment vertical="center" shrinkToFit="1"/>
    </xf>
    <xf numFmtId="178" fontId="12" fillId="0" borderId="1" xfId="0" applyNumberFormat="1" applyFont="1" applyBorder="1" applyAlignment="1">
      <alignment horizontal="left" vertical="center" shrinkToFit="1"/>
    </xf>
    <xf numFmtId="178" fontId="16" fillId="0" borderId="1" xfId="0" applyNumberFormat="1" applyFont="1" applyBorder="1" applyAlignment="1">
      <alignment vertical="center" shrinkToFit="1"/>
    </xf>
    <xf numFmtId="178" fontId="16" fillId="0" borderId="1" xfId="0" applyNumberFormat="1" applyFont="1" applyBorder="1" applyAlignment="1">
      <alignment horizontal="center" vertical="center" shrinkToFit="1"/>
    </xf>
    <xf numFmtId="0" fontId="16" fillId="0" borderId="1" xfId="0" applyFont="1" applyBorder="1" applyAlignment="1" applyProtection="1">
      <alignment horizontal="left" vertical="center" shrinkToFit="1"/>
      <protection locked="0"/>
    </xf>
    <xf numFmtId="0" fontId="16" fillId="0" borderId="1" xfId="0" applyFont="1" applyBorder="1" applyAlignment="1">
      <alignment shrinkToFit="1"/>
    </xf>
    <xf numFmtId="176" fontId="16" fillId="0" borderId="1" xfId="0" applyNumberFormat="1" applyFont="1" applyBorder="1" applyAlignment="1" applyProtection="1">
      <alignment horizontal="right" vertical="center"/>
      <protection locked="0"/>
    </xf>
    <xf numFmtId="0" fontId="15" fillId="3" borderId="1" xfId="0" applyFont="1" applyFill="1" applyBorder="1" applyAlignment="1" applyProtection="1">
      <alignment vertical="center" shrinkToFit="1"/>
      <protection locked="0"/>
    </xf>
    <xf numFmtId="176" fontId="15" fillId="0" borderId="1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shrinkToFit="1"/>
    </xf>
    <xf numFmtId="0" fontId="15" fillId="0" borderId="0" xfId="0" applyFont="1" applyAlignment="1">
      <alignment vertical="center" shrinkToFit="1"/>
    </xf>
    <xf numFmtId="0" fontId="17" fillId="0" borderId="0" xfId="0" applyFont="1" applyAlignment="1" applyProtection="1">
      <alignment vertical="center" shrinkToFit="1"/>
      <protection locked="0"/>
    </xf>
    <xf numFmtId="0" fontId="15" fillId="0" borderId="0" xfId="0" applyFont="1" applyAlignment="1">
      <alignment vertical="center"/>
    </xf>
    <xf numFmtId="176" fontId="15" fillId="0" borderId="1" xfId="0" applyNumberFormat="1" applyFont="1" applyBorder="1" applyAlignment="1" applyProtection="1">
      <alignment horizontal="right" vertical="center"/>
      <protection locked="0"/>
    </xf>
    <xf numFmtId="176" fontId="15" fillId="3" borderId="1" xfId="0" applyNumberFormat="1" applyFont="1" applyFill="1" applyBorder="1" applyAlignment="1" applyProtection="1">
      <alignment vertical="center" shrinkToFit="1"/>
      <protection locked="0"/>
    </xf>
    <xf numFmtId="0" fontId="15" fillId="0" borderId="1" xfId="0" applyFont="1" applyBorder="1" applyAlignment="1" applyProtection="1">
      <alignment vertical="center" shrinkToFit="1"/>
      <protection locked="0"/>
    </xf>
    <xf numFmtId="176" fontId="15" fillId="0" borderId="1" xfId="0" applyNumberFormat="1" applyFont="1" applyBorder="1" applyAlignment="1" applyProtection="1">
      <alignment vertical="center" shrinkToFit="1"/>
      <protection locked="0"/>
    </xf>
    <xf numFmtId="0" fontId="15" fillId="0" borderId="1" xfId="0" applyFont="1" applyBorder="1" applyAlignment="1">
      <alignment vertical="center" shrinkToFit="1"/>
    </xf>
    <xf numFmtId="177" fontId="15" fillId="0" borderId="1" xfId="0" applyNumberFormat="1" applyFont="1" applyBorder="1" applyAlignment="1" applyProtection="1">
      <alignment vertical="center" shrinkToFit="1"/>
      <protection locked="0"/>
    </xf>
    <xf numFmtId="176" fontId="15" fillId="0" borderId="3" xfId="0" applyNumberFormat="1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>
      <alignment horizontal="left" vertical="center"/>
    </xf>
    <xf numFmtId="176" fontId="15" fillId="0" borderId="1" xfId="0" applyNumberFormat="1" applyFont="1" applyBorder="1" applyAlignment="1">
      <alignment vertical="center" shrinkToFit="1"/>
    </xf>
    <xf numFmtId="176" fontId="15" fillId="0" borderId="1" xfId="0" applyNumberFormat="1" applyFont="1" applyBorder="1" applyAlignment="1" applyProtection="1">
      <alignment vertical="center"/>
      <protection locked="0"/>
    </xf>
    <xf numFmtId="0" fontId="15" fillId="0" borderId="1" xfId="0" applyFont="1" applyBorder="1" applyAlignment="1">
      <alignment vertical="center"/>
    </xf>
    <xf numFmtId="176" fontId="15" fillId="0" borderId="1" xfId="0" applyNumberFormat="1" applyFont="1" applyBorder="1" applyAlignment="1">
      <alignment horizontal="left" vertical="center"/>
    </xf>
    <xf numFmtId="178" fontId="15" fillId="0" borderId="1" xfId="0" applyNumberFormat="1" applyFont="1" applyBorder="1" applyAlignment="1">
      <alignment vertical="center" shrinkToFit="1"/>
    </xf>
    <xf numFmtId="176" fontId="15" fillId="0" borderId="1" xfId="0" applyNumberFormat="1" applyFont="1" applyBorder="1" applyAlignment="1">
      <alignment horizontal="right" vertical="center"/>
    </xf>
    <xf numFmtId="176" fontId="15" fillId="0" borderId="5" xfId="0" applyNumberFormat="1" applyFont="1" applyBorder="1" applyAlignment="1" applyProtection="1">
      <alignment vertical="center"/>
      <protection locked="0"/>
    </xf>
    <xf numFmtId="176" fontId="15" fillId="0" borderId="5" xfId="0" applyNumberFormat="1" applyFont="1" applyBorder="1" applyAlignment="1">
      <alignment vertical="center" shrinkToFit="1"/>
    </xf>
    <xf numFmtId="0" fontId="15" fillId="0" borderId="5" xfId="0" applyFont="1" applyBorder="1" applyAlignment="1">
      <alignment vertical="center" shrinkToFit="1"/>
    </xf>
    <xf numFmtId="176" fontId="15" fillId="0" borderId="0" xfId="0" applyNumberFormat="1" applyFont="1" applyAlignment="1" applyProtection="1">
      <alignment vertical="center"/>
      <protection locked="0"/>
    </xf>
    <xf numFmtId="0" fontId="15" fillId="0" borderId="5" xfId="0" applyFont="1" applyBorder="1" applyAlignment="1">
      <alignment vertical="center"/>
    </xf>
    <xf numFmtId="176" fontId="15" fillId="0" borderId="5" xfId="0" applyNumberFormat="1" applyFont="1" applyBorder="1" applyAlignment="1">
      <alignment horizontal="center" vertical="center"/>
    </xf>
    <xf numFmtId="176" fontId="15" fillId="0" borderId="5" xfId="0" applyNumberFormat="1" applyFont="1" applyBorder="1" applyAlignment="1">
      <alignment horizontal="left" vertical="center"/>
    </xf>
    <xf numFmtId="176" fontId="15" fillId="0" borderId="4" xfId="0" applyNumberFormat="1" applyFont="1" applyBorder="1" applyAlignment="1" applyProtection="1">
      <alignment horizontal="right" vertical="center"/>
      <protection locked="0"/>
    </xf>
    <xf numFmtId="1" fontId="15" fillId="3" borderId="1" xfId="0" applyNumberFormat="1" applyFont="1" applyFill="1" applyBorder="1" applyAlignment="1" applyProtection="1">
      <alignment vertical="center" shrinkToFit="1"/>
      <protection locked="0"/>
    </xf>
    <xf numFmtId="176" fontId="15" fillId="3" borderId="1" xfId="0" applyNumberFormat="1" applyFont="1" applyFill="1" applyBorder="1" applyAlignment="1">
      <alignment vertical="center" shrinkToFit="1"/>
    </xf>
    <xf numFmtId="0" fontId="18" fillId="0" borderId="1" xfId="0" applyFont="1" applyBorder="1" applyAlignment="1">
      <alignment vertical="center" shrinkToFit="1"/>
    </xf>
    <xf numFmtId="0" fontId="18" fillId="3" borderId="1" xfId="0" applyFont="1" applyFill="1" applyBorder="1" applyAlignment="1">
      <alignment vertical="center" shrinkToFit="1"/>
    </xf>
    <xf numFmtId="178" fontId="19" fillId="3" borderId="1" xfId="0" applyNumberFormat="1" applyFont="1" applyFill="1" applyBorder="1" applyAlignment="1">
      <alignment vertical="center" shrinkToFit="1"/>
    </xf>
    <xf numFmtId="178" fontId="15" fillId="3" borderId="1" xfId="0" applyNumberFormat="1" applyFont="1" applyFill="1" applyBorder="1" applyAlignment="1">
      <alignment vertical="center" shrinkToFit="1"/>
    </xf>
    <xf numFmtId="176" fontId="20" fillId="0" borderId="1" xfId="0" applyNumberFormat="1" applyFont="1" applyBorder="1" applyAlignment="1" applyProtection="1">
      <alignment horizontal="right" vertical="center"/>
      <protection locked="0"/>
    </xf>
    <xf numFmtId="177" fontId="16" fillId="0" borderId="6" xfId="0" applyNumberFormat="1" applyFont="1" applyBorder="1" applyAlignment="1" applyProtection="1">
      <alignment vertical="center" shrinkToFit="1"/>
      <protection locked="0"/>
    </xf>
    <xf numFmtId="0" fontId="15" fillId="0" borderId="6" xfId="0" applyFont="1" applyBorder="1" applyAlignment="1" applyProtection="1">
      <alignment vertical="center" shrinkToFit="1"/>
      <protection locked="0"/>
    </xf>
    <xf numFmtId="176" fontId="20" fillId="0" borderId="6" xfId="0" applyNumberFormat="1" applyFont="1" applyBorder="1" applyAlignment="1" applyProtection="1">
      <alignment vertical="center" shrinkToFit="1"/>
      <protection locked="0"/>
    </xf>
    <xf numFmtId="176" fontId="15" fillId="0" borderId="6" xfId="0" applyNumberFormat="1" applyFont="1" applyBorder="1" applyAlignment="1" applyProtection="1">
      <alignment vertical="center" shrinkToFit="1"/>
      <protection locked="0"/>
    </xf>
    <xf numFmtId="176" fontId="15" fillId="0" borderId="6" xfId="0" applyNumberFormat="1" applyFont="1" applyBorder="1" applyAlignment="1">
      <alignment vertical="center" shrinkToFit="1"/>
    </xf>
    <xf numFmtId="176" fontId="20" fillId="0" borderId="6" xfId="0" applyNumberFormat="1" applyFont="1" applyBorder="1" applyAlignment="1" applyProtection="1">
      <alignment horizontal="left" vertical="center"/>
      <protection locked="0"/>
    </xf>
    <xf numFmtId="177" fontId="16" fillId="0" borderId="1" xfId="0" applyNumberFormat="1" applyFont="1" applyBorder="1" applyAlignment="1" applyProtection="1">
      <alignment vertical="center" shrinkToFit="1"/>
      <protection locked="0"/>
    </xf>
    <xf numFmtId="177" fontId="16" fillId="3" borderId="1" xfId="0" applyNumberFormat="1" applyFont="1" applyFill="1" applyBorder="1" applyAlignment="1" applyProtection="1">
      <alignment vertical="center" shrinkToFit="1"/>
      <protection locked="0"/>
    </xf>
    <xf numFmtId="176" fontId="20" fillId="0" borderId="1" xfId="0" applyNumberFormat="1" applyFont="1" applyBorder="1" applyAlignment="1" applyProtection="1">
      <alignment vertical="center" shrinkToFit="1"/>
      <protection locked="0"/>
    </xf>
    <xf numFmtId="176" fontId="20" fillId="0" borderId="1" xfId="0" applyNumberFormat="1" applyFont="1" applyBorder="1" applyAlignment="1" applyProtection="1">
      <alignment horizontal="left" vertical="center"/>
      <protection locked="0"/>
    </xf>
    <xf numFmtId="176" fontId="20" fillId="3" borderId="1" xfId="0" applyNumberFormat="1" applyFont="1" applyFill="1" applyBorder="1" applyAlignment="1" applyProtection="1">
      <alignment vertical="center" shrinkToFit="1"/>
      <protection locked="0"/>
    </xf>
    <xf numFmtId="176" fontId="16" fillId="3" borderId="1" xfId="0" applyNumberFormat="1" applyFont="1" applyFill="1" applyBorder="1" applyAlignment="1" applyProtection="1">
      <alignment vertical="center" shrinkToFit="1"/>
      <protection locked="0"/>
    </xf>
    <xf numFmtId="177" fontId="16" fillId="0" borderId="1" xfId="0" applyNumberFormat="1" applyFont="1" applyBorder="1" applyAlignment="1" applyProtection="1">
      <alignment vertical="center"/>
      <protection locked="0"/>
    </xf>
    <xf numFmtId="0" fontId="15" fillId="3" borderId="1" xfId="0" applyFont="1" applyFill="1" applyBorder="1" applyAlignment="1">
      <alignment vertical="center" shrinkToFit="1"/>
    </xf>
    <xf numFmtId="0" fontId="17" fillId="3" borderId="0" xfId="0" applyFont="1" applyFill="1" applyAlignment="1">
      <alignment vertical="center" shrinkToFit="1"/>
    </xf>
    <xf numFmtId="176" fontId="20" fillId="2" borderId="1" xfId="0" applyNumberFormat="1" applyFont="1" applyFill="1" applyBorder="1" applyAlignment="1" applyProtection="1">
      <alignment horizontal="right" vertical="center"/>
      <protection locked="0"/>
    </xf>
    <xf numFmtId="0" fontId="16" fillId="2" borderId="1" xfId="0" applyFont="1" applyFill="1" applyBorder="1" applyAlignment="1" applyProtection="1">
      <alignment vertical="center" shrinkToFit="1"/>
      <protection locked="0"/>
    </xf>
    <xf numFmtId="0" fontId="15" fillId="2" borderId="1" xfId="0" applyFont="1" applyFill="1" applyBorder="1" applyAlignment="1" applyProtection="1">
      <alignment vertical="center" shrinkToFit="1"/>
      <protection locked="0"/>
    </xf>
    <xf numFmtId="0" fontId="20" fillId="2" borderId="1" xfId="0" applyFont="1" applyFill="1" applyBorder="1" applyAlignment="1" applyProtection="1">
      <alignment vertical="center" shrinkToFit="1"/>
      <protection locked="0"/>
    </xf>
    <xf numFmtId="176" fontId="20" fillId="2" borderId="1" xfId="0" applyNumberFormat="1" applyFont="1" applyFill="1" applyBorder="1" applyAlignment="1" applyProtection="1">
      <alignment vertical="center" shrinkToFit="1"/>
      <protection locked="0"/>
    </xf>
    <xf numFmtId="176" fontId="15" fillId="2" borderId="1" xfId="0" applyNumberFormat="1" applyFont="1" applyFill="1" applyBorder="1" applyAlignment="1" applyProtection="1">
      <alignment vertical="center" shrinkToFit="1"/>
      <protection locked="0"/>
    </xf>
    <xf numFmtId="176" fontId="15" fillId="2" borderId="1" xfId="0" applyNumberFormat="1" applyFont="1" applyFill="1" applyBorder="1" applyAlignment="1">
      <alignment vertical="center" shrinkToFit="1"/>
    </xf>
    <xf numFmtId="176" fontId="20" fillId="2" borderId="1" xfId="0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 shrinkToFit="1"/>
    </xf>
    <xf numFmtId="177" fontId="16" fillId="2" borderId="1" xfId="0" applyNumberFormat="1" applyFont="1" applyFill="1" applyBorder="1" applyAlignment="1" applyProtection="1">
      <alignment vertical="center" shrinkToFit="1"/>
      <protection locked="0"/>
    </xf>
    <xf numFmtId="0" fontId="15" fillId="2" borderId="0" xfId="0" applyFont="1" applyFill="1" applyAlignment="1">
      <alignment vertical="center" shrinkToFit="1"/>
    </xf>
    <xf numFmtId="0" fontId="17" fillId="2" borderId="0" xfId="0" applyFont="1" applyFill="1" applyAlignment="1" applyProtection="1">
      <alignment vertical="center" shrinkToFit="1"/>
      <protection locked="0"/>
    </xf>
    <xf numFmtId="178" fontId="15" fillId="2" borderId="1" xfId="0" applyNumberFormat="1" applyFont="1" applyFill="1" applyBorder="1" applyAlignment="1">
      <alignment vertical="center" shrinkToFit="1"/>
    </xf>
    <xf numFmtId="0" fontId="15" fillId="2" borderId="0" xfId="0" applyFont="1" applyFill="1" applyAlignment="1">
      <alignment vertical="center"/>
    </xf>
    <xf numFmtId="176" fontId="15" fillId="2" borderId="1" xfId="0" applyNumberFormat="1" applyFont="1" applyFill="1" applyBorder="1" applyAlignment="1" applyProtection="1">
      <alignment horizontal="right" vertical="center"/>
      <protection locked="0"/>
    </xf>
    <xf numFmtId="176" fontId="16" fillId="2" borderId="1" xfId="0" applyNumberFormat="1" applyFont="1" applyFill="1" applyBorder="1" applyAlignment="1" applyProtection="1">
      <alignment vertical="center" shrinkToFit="1"/>
      <protection locked="0"/>
    </xf>
    <xf numFmtId="176" fontId="15" fillId="2" borderId="1" xfId="0" applyNumberFormat="1" applyFont="1" applyFill="1" applyBorder="1" applyAlignment="1" applyProtection="1">
      <alignment horizontal="left" vertical="center"/>
      <protection locked="0"/>
    </xf>
    <xf numFmtId="0" fontId="15" fillId="2" borderId="1" xfId="0" applyFont="1" applyFill="1" applyBorder="1" applyAlignment="1">
      <alignment vertical="center" shrinkToFit="1"/>
    </xf>
    <xf numFmtId="0" fontId="15" fillId="0" borderId="1" xfId="0" applyFont="1" applyBorder="1" applyAlignment="1" applyProtection="1">
      <alignment horizontal="right" vertical="center"/>
      <protection locked="0"/>
    </xf>
    <xf numFmtId="1" fontId="15" fillId="3" borderId="1" xfId="0" applyNumberFormat="1" applyFont="1" applyFill="1" applyBorder="1" applyAlignment="1">
      <alignment vertical="center" shrinkToFit="1"/>
    </xf>
    <xf numFmtId="0" fontId="15" fillId="2" borderId="1" xfId="0" applyFont="1" applyFill="1" applyBorder="1" applyAlignment="1" applyProtection="1">
      <alignment horizontal="left" vertical="center"/>
      <protection locked="0"/>
    </xf>
    <xf numFmtId="0" fontId="15" fillId="3" borderId="1" xfId="0" applyFont="1" applyFill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vertical="center" shrinkToFit="1"/>
      <protection locked="0"/>
    </xf>
    <xf numFmtId="0" fontId="15" fillId="0" borderId="0" xfId="0" applyFont="1" applyAlignment="1">
      <alignment horizontal="left" vertical="center"/>
    </xf>
    <xf numFmtId="0" fontId="15" fillId="0" borderId="1" xfId="0" applyFont="1" applyBorder="1" applyAlignment="1">
      <alignment horizontal="right" vertical="center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0" fontId="15" fillId="3" borderId="1" xfId="0" applyFont="1" applyFill="1" applyBorder="1" applyAlignment="1">
      <alignment horizontal="right" vertical="center"/>
    </xf>
    <xf numFmtId="0" fontId="22" fillId="0" borderId="0" xfId="0" applyFont="1" applyAlignment="1" applyProtection="1">
      <alignment horizontal="left" vertical="center"/>
      <protection locked="0"/>
    </xf>
    <xf numFmtId="176" fontId="15" fillId="0" borderId="1" xfId="0" applyNumberFormat="1" applyFont="1" applyBorder="1" applyAlignment="1">
      <alignment vertical="center"/>
    </xf>
    <xf numFmtId="176" fontId="15" fillId="0" borderId="1" xfId="0" quotePrefix="1" applyNumberFormat="1" applyFont="1" applyBorder="1" applyAlignment="1" applyProtection="1">
      <alignment horizontal="center" vertical="center"/>
      <protection locked="0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176" fontId="15" fillId="0" borderId="2" xfId="0" applyNumberFormat="1" applyFont="1" applyBorder="1" applyAlignment="1" applyProtection="1">
      <alignment vertical="center"/>
      <protection locked="0"/>
    </xf>
    <xf numFmtId="176" fontId="24" fillId="0" borderId="0" xfId="0" applyNumberFormat="1" applyFont="1" applyAlignment="1" applyProtection="1">
      <alignment vertical="center"/>
      <protection locked="0"/>
    </xf>
    <xf numFmtId="176" fontId="15" fillId="2" borderId="1" xfId="0" quotePrefix="1" applyNumberFormat="1" applyFont="1" applyFill="1" applyBorder="1" applyAlignment="1" applyProtection="1">
      <alignment horizontal="center" vertical="center"/>
      <protection locked="0"/>
    </xf>
    <xf numFmtId="176" fontId="15" fillId="2" borderId="1" xfId="0" applyNumberFormat="1" applyFont="1" applyFill="1" applyBorder="1" applyAlignment="1" applyProtection="1">
      <alignment horizontal="center" vertical="center"/>
      <protection locked="0"/>
    </xf>
    <xf numFmtId="176" fontId="16" fillId="0" borderId="1" xfId="0" applyNumberFormat="1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宮城県と仙台市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(現区域)</a:t>
            </a:r>
            <a:r>
              <a:rPr lang="ja-JP" altLang="en-US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の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世帯数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(住民基本台帳/千)</a:t>
            </a:r>
          </a:p>
        </c:rich>
      </c:tx>
      <c:layout>
        <c:manualLayout>
          <c:xMode val="edge"/>
          <c:yMode val="edge"/>
          <c:x val="0.13632075471698113"/>
          <c:y val="0.15466202015781061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0.11249924645628004"/>
          <c:w val="0.91682152988311028"/>
          <c:h val="0.81819240345350119"/>
        </c:manualLayout>
      </c:layout>
      <c:lineChart>
        <c:grouping val="standard"/>
        <c:varyColors val="0"/>
        <c:ser>
          <c:idx val="0"/>
          <c:order val="0"/>
          <c:tx>
            <c:strRef>
              <c:f>世帯!$D$68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世帯!$E$68:$BP$68</c:f>
              <c:numCache>
                <c:formatCode>General</c:formatCode>
                <c:ptCount val="64"/>
                <c:pt idx="19">
                  <c:v>573172</c:v>
                </c:pt>
                <c:pt idx="20">
                  <c:v>582624</c:v>
                </c:pt>
                <c:pt idx="21">
                  <c:v>591058</c:v>
                </c:pt>
                <c:pt idx="22">
                  <c:v>603248</c:v>
                </c:pt>
                <c:pt idx="23">
                  <c:v>613126</c:v>
                </c:pt>
                <c:pt idx="24">
                  <c:v>622043</c:v>
                </c:pt>
                <c:pt idx="25">
                  <c:v>630945</c:v>
                </c:pt>
                <c:pt idx="26">
                  <c:v>640434</c:v>
                </c:pt>
                <c:pt idx="27">
                  <c:v>651522</c:v>
                </c:pt>
                <c:pt idx="28">
                  <c:v>662326</c:v>
                </c:pt>
                <c:pt idx="29">
                  <c:v>673357</c:v>
                </c:pt>
                <c:pt idx="30">
                  <c:v>686680</c:v>
                </c:pt>
                <c:pt idx="31">
                  <c:v>701333</c:v>
                </c:pt>
                <c:pt idx="32">
                  <c:v>717050</c:v>
                </c:pt>
                <c:pt idx="33">
                  <c:v>731291</c:v>
                </c:pt>
                <c:pt idx="34">
                  <c:v>745342</c:v>
                </c:pt>
                <c:pt idx="35">
                  <c:v>758449</c:v>
                </c:pt>
                <c:pt idx="36">
                  <c:v>772535</c:v>
                </c:pt>
                <c:pt idx="37">
                  <c:v>786826</c:v>
                </c:pt>
                <c:pt idx="38">
                  <c:v>799962</c:v>
                </c:pt>
                <c:pt idx="39">
                  <c:v>811034</c:v>
                </c:pt>
                <c:pt idx="40">
                  <c:v>820971</c:v>
                </c:pt>
                <c:pt idx="41">
                  <c:v>830116</c:v>
                </c:pt>
                <c:pt idx="42">
                  <c:v>839484</c:v>
                </c:pt>
                <c:pt idx="46">
                  <c:v>873867</c:v>
                </c:pt>
                <c:pt idx="47">
                  <c:v>883414</c:v>
                </c:pt>
                <c:pt idx="48">
                  <c:v>891573</c:v>
                </c:pt>
                <c:pt idx="49">
                  <c:v>899364</c:v>
                </c:pt>
                <c:pt idx="50">
                  <c:v>906925</c:v>
                </c:pt>
                <c:pt idx="51">
                  <c:v>912225</c:v>
                </c:pt>
                <c:pt idx="52">
                  <c:v>918304</c:v>
                </c:pt>
                <c:pt idx="53">
                  <c:v>926463</c:v>
                </c:pt>
                <c:pt idx="54">
                  <c:v>939153</c:v>
                </c:pt>
                <c:pt idx="55">
                  <c:v>949358</c:v>
                </c:pt>
                <c:pt idx="56">
                  <c:v>972326</c:v>
                </c:pt>
                <c:pt idx="57">
                  <c:v>980380</c:v>
                </c:pt>
                <c:pt idx="58">
                  <c:v>989257</c:v>
                </c:pt>
                <c:pt idx="59">
                  <c:v>998065</c:v>
                </c:pt>
                <c:pt idx="60">
                  <c:v>1007911</c:v>
                </c:pt>
                <c:pt idx="61">
                  <c:v>1018950</c:v>
                </c:pt>
                <c:pt idx="62">
                  <c:v>1025673</c:v>
                </c:pt>
                <c:pt idx="63">
                  <c:v>1036505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0-43D1-9FF5-1296F8777ECB}"/>
            </c:ext>
          </c:extLst>
        </c:ser>
        <c:ser>
          <c:idx val="1"/>
          <c:order val="1"/>
          <c:tx>
            <c:strRef>
              <c:f>世帯!$D$69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世帯!$E$69:$BP$69</c:f>
              <c:numCache>
                <c:formatCode>0;"△ "0</c:formatCode>
                <c:ptCount val="64"/>
                <c:pt idx="19">
                  <c:v>482870</c:v>
                </c:pt>
                <c:pt idx="20">
                  <c:v>491071</c:v>
                </c:pt>
                <c:pt idx="21">
                  <c:v>498309</c:v>
                </c:pt>
                <c:pt idx="22">
                  <c:v>509085</c:v>
                </c:pt>
                <c:pt idx="23">
                  <c:v>517726</c:v>
                </c:pt>
                <c:pt idx="24">
                  <c:v>525649</c:v>
                </c:pt>
                <c:pt idx="25">
                  <c:v>533647</c:v>
                </c:pt>
                <c:pt idx="26">
                  <c:v>541772</c:v>
                </c:pt>
                <c:pt idx="27">
                  <c:v>551760</c:v>
                </c:pt>
                <c:pt idx="28">
                  <c:v>561607</c:v>
                </c:pt>
                <c:pt idx="29">
                  <c:v>571203</c:v>
                </c:pt>
                <c:pt idx="30">
                  <c:v>581954</c:v>
                </c:pt>
                <c:pt idx="31">
                  <c:v>594181</c:v>
                </c:pt>
                <c:pt idx="32">
                  <c:v>607829</c:v>
                </c:pt>
                <c:pt idx="33">
                  <c:v>619472</c:v>
                </c:pt>
                <c:pt idx="34">
                  <c:v>630717</c:v>
                </c:pt>
                <c:pt idx="35">
                  <c:v>641266</c:v>
                </c:pt>
                <c:pt idx="36">
                  <c:v>653185</c:v>
                </c:pt>
                <c:pt idx="37">
                  <c:v>665039</c:v>
                </c:pt>
                <c:pt idx="38">
                  <c:v>675985</c:v>
                </c:pt>
                <c:pt idx="39">
                  <c:v>685058</c:v>
                </c:pt>
                <c:pt idx="40">
                  <c:v>693283</c:v>
                </c:pt>
                <c:pt idx="41">
                  <c:v>701047</c:v>
                </c:pt>
                <c:pt idx="42">
                  <c:v>708890</c:v>
                </c:pt>
                <c:pt idx="46">
                  <c:v>736756</c:v>
                </c:pt>
                <c:pt idx="47">
                  <c:v>744503</c:v>
                </c:pt>
                <c:pt idx="48">
                  <c:v>751410</c:v>
                </c:pt>
                <c:pt idx="49">
                  <c:v>757983</c:v>
                </c:pt>
                <c:pt idx="50">
                  <c:v>764281</c:v>
                </c:pt>
                <c:pt idx="51">
                  <c:v>768529</c:v>
                </c:pt>
                <c:pt idx="52">
                  <c:v>774223</c:v>
                </c:pt>
                <c:pt idx="53">
                  <c:v>781774</c:v>
                </c:pt>
                <c:pt idx="54">
                  <c:v>792770</c:v>
                </c:pt>
                <c:pt idx="55">
                  <c:v>801202</c:v>
                </c:pt>
                <c:pt idx="56">
                  <c:v>820969</c:v>
                </c:pt>
                <c:pt idx="57">
                  <c:v>846606</c:v>
                </c:pt>
                <c:pt idx="58">
                  <c:v>854530</c:v>
                </c:pt>
                <c:pt idx="59">
                  <c:v>862552</c:v>
                </c:pt>
                <c:pt idx="60">
                  <c:v>871500</c:v>
                </c:pt>
                <c:pt idx="61">
                  <c:v>881358</c:v>
                </c:pt>
                <c:pt idx="62">
                  <c:v>887454</c:v>
                </c:pt>
                <c:pt idx="63">
                  <c:v>897153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0-43D1-9FF5-1296F8777ECB}"/>
            </c:ext>
          </c:extLst>
        </c:ser>
        <c:ser>
          <c:idx val="2"/>
          <c:order val="2"/>
          <c:tx>
            <c:strRef>
              <c:f>世帯!$D$70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世帯!$E$70:$BP$70</c:f>
              <c:numCache>
                <c:formatCode>0;"△ "0</c:formatCode>
                <c:ptCount val="64"/>
                <c:pt idx="19">
                  <c:v>90302</c:v>
                </c:pt>
                <c:pt idx="20">
                  <c:v>91553</c:v>
                </c:pt>
                <c:pt idx="21">
                  <c:v>92749</c:v>
                </c:pt>
                <c:pt idx="22">
                  <c:v>94163</c:v>
                </c:pt>
                <c:pt idx="23">
                  <c:v>95400</c:v>
                </c:pt>
                <c:pt idx="24">
                  <c:v>96394</c:v>
                </c:pt>
                <c:pt idx="25">
                  <c:v>97298</c:v>
                </c:pt>
                <c:pt idx="26">
                  <c:v>98662</c:v>
                </c:pt>
                <c:pt idx="27">
                  <c:v>99762</c:v>
                </c:pt>
                <c:pt idx="28">
                  <c:v>100719</c:v>
                </c:pt>
                <c:pt idx="29">
                  <c:v>102154</c:v>
                </c:pt>
                <c:pt idx="30">
                  <c:v>104726</c:v>
                </c:pt>
                <c:pt idx="31">
                  <c:v>107152</c:v>
                </c:pt>
                <c:pt idx="32">
                  <c:v>109221</c:v>
                </c:pt>
                <c:pt idx="33">
                  <c:v>111819</c:v>
                </c:pt>
                <c:pt idx="34">
                  <c:v>114625</c:v>
                </c:pt>
                <c:pt idx="35">
                  <c:v>117183</c:v>
                </c:pt>
                <c:pt idx="36">
                  <c:v>119350</c:v>
                </c:pt>
                <c:pt idx="37">
                  <c:v>121787</c:v>
                </c:pt>
                <c:pt idx="38">
                  <c:v>123977</c:v>
                </c:pt>
                <c:pt idx="39">
                  <c:v>125976</c:v>
                </c:pt>
                <c:pt idx="40">
                  <c:v>127688</c:v>
                </c:pt>
                <c:pt idx="41">
                  <c:v>129069</c:v>
                </c:pt>
                <c:pt idx="42">
                  <c:v>130594</c:v>
                </c:pt>
                <c:pt idx="46">
                  <c:v>137111</c:v>
                </c:pt>
                <c:pt idx="47">
                  <c:v>138911</c:v>
                </c:pt>
                <c:pt idx="48">
                  <c:v>140163</c:v>
                </c:pt>
                <c:pt idx="49">
                  <c:v>141381</c:v>
                </c:pt>
                <c:pt idx="50">
                  <c:v>142644</c:v>
                </c:pt>
                <c:pt idx="51">
                  <c:v>143696</c:v>
                </c:pt>
                <c:pt idx="52">
                  <c:v>144081</c:v>
                </c:pt>
                <c:pt idx="53">
                  <c:v>144689</c:v>
                </c:pt>
                <c:pt idx="54">
                  <c:v>146383</c:v>
                </c:pt>
                <c:pt idx="55">
                  <c:v>148156</c:v>
                </c:pt>
                <c:pt idx="56">
                  <c:v>151357</c:v>
                </c:pt>
                <c:pt idx="57">
                  <c:v>133774</c:v>
                </c:pt>
                <c:pt idx="58">
                  <c:v>134727</c:v>
                </c:pt>
                <c:pt idx="59">
                  <c:v>135513</c:v>
                </c:pt>
                <c:pt idx="60">
                  <c:v>136411</c:v>
                </c:pt>
                <c:pt idx="61">
                  <c:v>137592</c:v>
                </c:pt>
                <c:pt idx="62">
                  <c:v>138219</c:v>
                </c:pt>
                <c:pt idx="63">
                  <c:v>139352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0-43D1-9FF5-1296F8777ECB}"/>
            </c:ext>
          </c:extLst>
        </c:ser>
        <c:ser>
          <c:idx val="3"/>
          <c:order val="3"/>
          <c:tx>
            <c:strRef>
              <c:f>世帯!$D$71</c:f>
              <c:strCache>
                <c:ptCount val="1"/>
                <c:pt idx="0">
                  <c:v>市計(旧区域)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世帯!$E$71:$BP$71</c:f>
              <c:numCache>
                <c:formatCode>0;"△ "0</c:formatCode>
                <c:ptCount val="6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D0-43D1-9FF5-1296F8777ECB}"/>
            </c:ext>
          </c:extLst>
        </c:ser>
        <c:ser>
          <c:idx val="4"/>
          <c:order val="4"/>
          <c:tx>
            <c:strRef>
              <c:f>世帯!$D$72</c:f>
              <c:strCache>
                <c:ptCount val="1"/>
                <c:pt idx="0">
                  <c:v>町村計(旧区域)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世帯!$E$72:$BP$72</c:f>
              <c:numCache>
                <c:formatCode>0;"△ "0</c:formatCode>
                <c:ptCount val="6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D0-43D1-9FF5-1296F8777ECB}"/>
            </c:ext>
          </c:extLst>
        </c:ser>
        <c:ser>
          <c:idx val="5"/>
          <c:order val="5"/>
          <c:tx>
            <c:strRef>
              <c:f>世帯!$D$75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世帯!$E$75:$BP$75</c:f>
              <c:numCache>
                <c:formatCode>General</c:formatCode>
                <c:ptCount val="64"/>
                <c:pt idx="19">
                  <c:v>251893</c:v>
                </c:pt>
                <c:pt idx="20">
                  <c:v>258153</c:v>
                </c:pt>
                <c:pt idx="21">
                  <c:v>263228</c:v>
                </c:pt>
                <c:pt idx="22">
                  <c:v>271263</c:v>
                </c:pt>
                <c:pt idx="23">
                  <c:v>277761</c:v>
                </c:pt>
                <c:pt idx="24">
                  <c:v>283970</c:v>
                </c:pt>
                <c:pt idx="25">
                  <c:v>290208</c:v>
                </c:pt>
                <c:pt idx="26">
                  <c:v>296485</c:v>
                </c:pt>
                <c:pt idx="27">
                  <c:v>303278</c:v>
                </c:pt>
                <c:pt idx="28">
                  <c:v>311153</c:v>
                </c:pt>
                <c:pt idx="29">
                  <c:v>318742</c:v>
                </c:pt>
                <c:pt idx="30">
                  <c:v>326864</c:v>
                </c:pt>
                <c:pt idx="31">
                  <c:v>335343</c:v>
                </c:pt>
                <c:pt idx="32">
                  <c:v>345369</c:v>
                </c:pt>
                <c:pt idx="33">
                  <c:v>353881</c:v>
                </c:pt>
                <c:pt idx="34">
                  <c:v>361495</c:v>
                </c:pt>
                <c:pt idx="35">
                  <c:v>368505</c:v>
                </c:pt>
                <c:pt idx="36">
                  <c:v>376932</c:v>
                </c:pt>
                <c:pt idx="37">
                  <c:v>385357</c:v>
                </c:pt>
                <c:pt idx="38">
                  <c:v>392970</c:v>
                </c:pt>
                <c:pt idx="39">
                  <c:v>398801</c:v>
                </c:pt>
                <c:pt idx="40" formatCode="0">
                  <c:v>404050</c:v>
                </c:pt>
                <c:pt idx="41">
                  <c:v>409112</c:v>
                </c:pt>
                <c:pt idx="42">
                  <c:v>414435</c:v>
                </c:pt>
                <c:pt idx="46" formatCode="0">
                  <c:v>432112</c:v>
                </c:pt>
                <c:pt idx="47" formatCode="0">
                  <c:v>437040</c:v>
                </c:pt>
                <c:pt idx="48" formatCode="0">
                  <c:v>441791</c:v>
                </c:pt>
                <c:pt idx="49" formatCode="0">
                  <c:v>446541</c:v>
                </c:pt>
                <c:pt idx="50" formatCode="0">
                  <c:v>450909</c:v>
                </c:pt>
                <c:pt idx="51" formatCode="0">
                  <c:v>454376</c:v>
                </c:pt>
                <c:pt idx="52" formatCode="0">
                  <c:v>462728</c:v>
                </c:pt>
                <c:pt idx="53" formatCode="0">
                  <c:v>469236</c:v>
                </c:pt>
                <c:pt idx="54" formatCode="0">
                  <c:v>476645</c:v>
                </c:pt>
                <c:pt idx="55" formatCode="0">
                  <c:v>482033</c:v>
                </c:pt>
                <c:pt idx="56" formatCode="0;&quot;△ &quot;0">
                  <c:v>495592</c:v>
                </c:pt>
                <c:pt idx="57" formatCode="0;&quot;△ &quot;0">
                  <c:v>499668</c:v>
                </c:pt>
                <c:pt idx="58" formatCode="0;&quot;△ &quot;0">
                  <c:v>505418</c:v>
                </c:pt>
                <c:pt idx="59" formatCode="0;&quot;△ &quot;0">
                  <c:v>511253</c:v>
                </c:pt>
                <c:pt idx="60" formatCode="0;&quot;△ &quot;0">
                  <c:v>518187</c:v>
                </c:pt>
                <c:pt idx="61" formatCode="0;&quot;△ &quot;0">
                  <c:v>525168</c:v>
                </c:pt>
                <c:pt idx="62" formatCode="0;&quot;△ &quot;0">
                  <c:v>530185</c:v>
                </c:pt>
                <c:pt idx="63" formatCode="0;&quot;△ &quot;0">
                  <c:v>537698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AD0-43D1-9FF5-1296F8777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67616"/>
        <c:axId val="243811072"/>
      </c:lineChart>
      <c:catAx>
        <c:axId val="2215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4381107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438110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215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4565195859951472E-2"/>
          <c:y val="8.3194675540765387E-3"/>
          <c:w val="0.84595330064873964"/>
          <c:h val="9.48419301164725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広域ブロック別世帯数割合</a:t>
            </a:r>
            <a:br>
              <a:rPr lang="en-US" altLang="ja-JP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(住民基本台帳)</a:t>
            </a:r>
          </a:p>
        </c:rich>
      </c:tx>
      <c:layout>
        <c:manualLayout>
          <c:xMode val="edge"/>
          <c:yMode val="edge"/>
          <c:x val="9.550015723367393E-2"/>
          <c:y val="0.39696913812394241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853841173862996E-2"/>
          <c:y val="2.8554516794765828E-2"/>
          <c:w val="0.94756256318506971"/>
          <c:h val="0.87278678788658648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世帯!$D$177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世帯!$E$177:$BP$177</c:f>
              <c:numCache>
                <c:formatCode>General</c:formatCode>
                <c:ptCount val="64"/>
                <c:pt idx="19">
                  <c:v>47193</c:v>
                </c:pt>
                <c:pt idx="20">
                  <c:v>47857</c:v>
                </c:pt>
                <c:pt idx="21">
                  <c:v>48309</c:v>
                </c:pt>
                <c:pt idx="22">
                  <c:v>49124</c:v>
                </c:pt>
                <c:pt idx="23">
                  <c:v>49688</c:v>
                </c:pt>
                <c:pt idx="24">
                  <c:v>50228</c:v>
                </c:pt>
                <c:pt idx="25">
                  <c:v>50715</c:v>
                </c:pt>
                <c:pt idx="26">
                  <c:v>51081</c:v>
                </c:pt>
                <c:pt idx="27">
                  <c:v>51695</c:v>
                </c:pt>
                <c:pt idx="28">
                  <c:v>52073</c:v>
                </c:pt>
                <c:pt idx="29">
                  <c:v>52619</c:v>
                </c:pt>
                <c:pt idx="30">
                  <c:v>53099</c:v>
                </c:pt>
                <c:pt idx="31">
                  <c:v>53730</c:v>
                </c:pt>
                <c:pt idx="32">
                  <c:v>54322</c:v>
                </c:pt>
                <c:pt idx="33">
                  <c:v>55224</c:v>
                </c:pt>
                <c:pt idx="34">
                  <c:v>55961</c:v>
                </c:pt>
                <c:pt idx="35">
                  <c:v>56570</c:v>
                </c:pt>
                <c:pt idx="36">
                  <c:v>57139</c:v>
                </c:pt>
                <c:pt idx="37">
                  <c:v>57914</c:v>
                </c:pt>
                <c:pt idx="38">
                  <c:v>58572</c:v>
                </c:pt>
                <c:pt idx="39">
                  <c:v>59172</c:v>
                </c:pt>
                <c:pt idx="40">
                  <c:v>59887</c:v>
                </c:pt>
                <c:pt idx="41">
                  <c:v>60345</c:v>
                </c:pt>
                <c:pt idx="42">
                  <c:v>61093</c:v>
                </c:pt>
                <c:pt idx="46">
                  <c:v>63767</c:v>
                </c:pt>
                <c:pt idx="47">
                  <c:v>64569</c:v>
                </c:pt>
                <c:pt idx="48">
                  <c:v>64748</c:v>
                </c:pt>
                <c:pt idx="49">
                  <c:v>64789</c:v>
                </c:pt>
                <c:pt idx="50">
                  <c:v>65034</c:v>
                </c:pt>
                <c:pt idx="51">
                  <c:v>65077</c:v>
                </c:pt>
                <c:pt idx="52">
                  <c:v>65710</c:v>
                </c:pt>
                <c:pt idx="53">
                  <c:v>65811</c:v>
                </c:pt>
                <c:pt idx="54">
                  <c:v>66131</c:v>
                </c:pt>
                <c:pt idx="55">
                  <c:v>66567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3-4B5C-B8CB-86B5C942A327}"/>
            </c:ext>
          </c:extLst>
        </c:ser>
        <c:ser>
          <c:idx val="3"/>
          <c:order val="1"/>
          <c:tx>
            <c:strRef>
              <c:f>世帯!$D$178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世帯!$E$178:$BP$178</c:f>
              <c:numCache>
                <c:formatCode>0;"△ "0</c:formatCode>
                <c:ptCount val="64"/>
                <c:pt idx="19">
                  <c:v>335865</c:v>
                </c:pt>
                <c:pt idx="20">
                  <c:v>343405</c:v>
                </c:pt>
                <c:pt idx="21">
                  <c:v>349997</c:v>
                </c:pt>
                <c:pt idx="22">
                  <c:v>359673</c:v>
                </c:pt>
                <c:pt idx="23">
                  <c:v>367624</c:v>
                </c:pt>
                <c:pt idx="24">
                  <c:v>375036</c:v>
                </c:pt>
                <c:pt idx="25">
                  <c:v>382311</c:v>
                </c:pt>
                <c:pt idx="26">
                  <c:v>390369</c:v>
                </c:pt>
                <c:pt idx="27">
                  <c:v>399535</c:v>
                </c:pt>
                <c:pt idx="28">
                  <c:v>409108</c:v>
                </c:pt>
                <c:pt idx="29">
                  <c:v>418648</c:v>
                </c:pt>
                <c:pt idx="30">
                  <c:v>430166</c:v>
                </c:pt>
                <c:pt idx="31">
                  <c:v>442620</c:v>
                </c:pt>
                <c:pt idx="32">
                  <c:v>456031</c:v>
                </c:pt>
                <c:pt idx="33">
                  <c:v>467808</c:v>
                </c:pt>
                <c:pt idx="34">
                  <c:v>479360</c:v>
                </c:pt>
                <c:pt idx="35">
                  <c:v>489941</c:v>
                </c:pt>
                <c:pt idx="36">
                  <c:v>501590</c:v>
                </c:pt>
                <c:pt idx="37">
                  <c:v>513013</c:v>
                </c:pt>
                <c:pt idx="38">
                  <c:v>523411</c:v>
                </c:pt>
                <c:pt idx="39">
                  <c:v>531836</c:v>
                </c:pt>
                <c:pt idx="40">
                  <c:v>539377</c:v>
                </c:pt>
                <c:pt idx="41">
                  <c:v>546711</c:v>
                </c:pt>
                <c:pt idx="42">
                  <c:v>554090</c:v>
                </c:pt>
                <c:pt idx="46">
                  <c:v>580720</c:v>
                </c:pt>
                <c:pt idx="47">
                  <c:v>587800</c:v>
                </c:pt>
                <c:pt idx="48">
                  <c:v>594763</c:v>
                </c:pt>
                <c:pt idx="49">
                  <c:v>601830</c:v>
                </c:pt>
                <c:pt idx="50">
                  <c:v>608266</c:v>
                </c:pt>
                <c:pt idx="51">
                  <c:v>613441</c:v>
                </c:pt>
                <c:pt idx="52">
                  <c:v>622102</c:v>
                </c:pt>
                <c:pt idx="53">
                  <c:v>630283</c:v>
                </c:pt>
                <c:pt idx="54">
                  <c:v>641027</c:v>
                </c:pt>
                <c:pt idx="55">
                  <c:v>649608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3-4B5C-B8CB-86B5C942A327}"/>
            </c:ext>
          </c:extLst>
        </c:ser>
        <c:ser>
          <c:idx val="4"/>
          <c:order val="2"/>
          <c:tx>
            <c:strRef>
              <c:f>世帯!$D$179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世帯!$E$179:$BP$179</c:f>
              <c:numCache>
                <c:formatCode>0;"△ "0</c:formatCode>
                <c:ptCount val="64"/>
                <c:pt idx="19">
                  <c:v>53963</c:v>
                </c:pt>
                <c:pt idx="20">
                  <c:v>54254</c:v>
                </c:pt>
                <c:pt idx="21">
                  <c:v>54676</c:v>
                </c:pt>
                <c:pt idx="22">
                  <c:v>55192</c:v>
                </c:pt>
                <c:pt idx="23">
                  <c:v>55539</c:v>
                </c:pt>
                <c:pt idx="24">
                  <c:v>55925</c:v>
                </c:pt>
                <c:pt idx="25">
                  <c:v>56415</c:v>
                </c:pt>
                <c:pt idx="26">
                  <c:v>56838</c:v>
                </c:pt>
                <c:pt idx="27">
                  <c:v>57298</c:v>
                </c:pt>
                <c:pt idx="28">
                  <c:v>57679</c:v>
                </c:pt>
                <c:pt idx="29">
                  <c:v>58185</c:v>
                </c:pt>
                <c:pt idx="30">
                  <c:v>58731</c:v>
                </c:pt>
                <c:pt idx="31">
                  <c:v>59140</c:v>
                </c:pt>
                <c:pt idx="32">
                  <c:v>59778</c:v>
                </c:pt>
                <c:pt idx="33">
                  <c:v>60409</c:v>
                </c:pt>
                <c:pt idx="34">
                  <c:v>61202</c:v>
                </c:pt>
                <c:pt idx="35">
                  <c:v>61960</c:v>
                </c:pt>
                <c:pt idx="36">
                  <c:v>62690</c:v>
                </c:pt>
                <c:pt idx="37">
                  <c:v>63515</c:v>
                </c:pt>
                <c:pt idx="38">
                  <c:v>64584</c:v>
                </c:pt>
                <c:pt idx="39">
                  <c:v>65386</c:v>
                </c:pt>
                <c:pt idx="40">
                  <c:v>66121</c:v>
                </c:pt>
                <c:pt idx="41">
                  <c:v>66730</c:v>
                </c:pt>
                <c:pt idx="42">
                  <c:v>67177</c:v>
                </c:pt>
                <c:pt idx="46">
                  <c:v>69245</c:v>
                </c:pt>
                <c:pt idx="47">
                  <c:v>69890</c:v>
                </c:pt>
                <c:pt idx="48">
                  <c:v>70384</c:v>
                </c:pt>
                <c:pt idx="49">
                  <c:v>70669</c:v>
                </c:pt>
                <c:pt idx="50">
                  <c:v>71242</c:v>
                </c:pt>
                <c:pt idx="51">
                  <c:v>71611</c:v>
                </c:pt>
                <c:pt idx="52">
                  <c:v>72524</c:v>
                </c:pt>
                <c:pt idx="53">
                  <c:v>72793</c:v>
                </c:pt>
                <c:pt idx="54">
                  <c:v>73601</c:v>
                </c:pt>
                <c:pt idx="55">
                  <c:v>74150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3-4B5C-B8CB-86B5C942A327}"/>
            </c:ext>
          </c:extLst>
        </c:ser>
        <c:ser>
          <c:idx val="5"/>
          <c:order val="3"/>
          <c:tx>
            <c:strRef>
              <c:f>世帯!$D$180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世帯!$E$180:$BP$180</c:f>
              <c:numCache>
                <c:formatCode>General</c:formatCode>
                <c:ptCount val="64"/>
                <c:pt idx="19">
                  <c:v>23517</c:v>
                </c:pt>
                <c:pt idx="20">
                  <c:v>23447</c:v>
                </c:pt>
                <c:pt idx="21">
                  <c:v>23421</c:v>
                </c:pt>
                <c:pt idx="22">
                  <c:v>23403</c:v>
                </c:pt>
                <c:pt idx="23">
                  <c:v>23470</c:v>
                </c:pt>
                <c:pt idx="24">
                  <c:v>23492</c:v>
                </c:pt>
                <c:pt idx="25">
                  <c:v>23466</c:v>
                </c:pt>
                <c:pt idx="26">
                  <c:v>23497</c:v>
                </c:pt>
                <c:pt idx="27">
                  <c:v>23462</c:v>
                </c:pt>
                <c:pt idx="28">
                  <c:v>23401</c:v>
                </c:pt>
                <c:pt idx="29">
                  <c:v>23396</c:v>
                </c:pt>
                <c:pt idx="30">
                  <c:v>23398</c:v>
                </c:pt>
                <c:pt idx="31">
                  <c:v>23428</c:v>
                </c:pt>
                <c:pt idx="32">
                  <c:v>23499</c:v>
                </c:pt>
                <c:pt idx="33">
                  <c:v>23548</c:v>
                </c:pt>
                <c:pt idx="34">
                  <c:v>23609</c:v>
                </c:pt>
                <c:pt idx="35">
                  <c:v>23710</c:v>
                </c:pt>
                <c:pt idx="36">
                  <c:v>23757</c:v>
                </c:pt>
                <c:pt idx="37">
                  <c:v>23841</c:v>
                </c:pt>
                <c:pt idx="38">
                  <c:v>23860</c:v>
                </c:pt>
                <c:pt idx="39">
                  <c:v>24027</c:v>
                </c:pt>
                <c:pt idx="40">
                  <c:v>24110</c:v>
                </c:pt>
                <c:pt idx="41">
                  <c:v>24179</c:v>
                </c:pt>
                <c:pt idx="42">
                  <c:v>24287</c:v>
                </c:pt>
                <c:pt idx="46">
                  <c:v>24603</c:v>
                </c:pt>
                <c:pt idx="47">
                  <c:v>24645</c:v>
                </c:pt>
                <c:pt idx="48">
                  <c:v>24649</c:v>
                </c:pt>
                <c:pt idx="49">
                  <c:v>24609</c:v>
                </c:pt>
                <c:pt idx="50">
                  <c:v>24610</c:v>
                </c:pt>
                <c:pt idx="51">
                  <c:v>24581</c:v>
                </c:pt>
                <c:pt idx="52">
                  <c:v>24642</c:v>
                </c:pt>
                <c:pt idx="53">
                  <c:v>24504</c:v>
                </c:pt>
                <c:pt idx="54">
                  <c:v>24553</c:v>
                </c:pt>
                <c:pt idx="55">
                  <c:v>24510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83-4B5C-B8CB-86B5C942A327}"/>
            </c:ext>
          </c:extLst>
        </c:ser>
        <c:ser>
          <c:idx val="6"/>
          <c:order val="4"/>
          <c:tx>
            <c:strRef>
              <c:f>世帯!$D$181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世帯!$E$181:$BP$181</c:f>
              <c:numCache>
                <c:formatCode>General</c:formatCode>
                <c:ptCount val="64"/>
                <c:pt idx="19">
                  <c:v>23181</c:v>
                </c:pt>
                <c:pt idx="20">
                  <c:v>23237</c:v>
                </c:pt>
                <c:pt idx="21">
                  <c:v>23310</c:v>
                </c:pt>
                <c:pt idx="22">
                  <c:v>23327</c:v>
                </c:pt>
                <c:pt idx="23">
                  <c:v>23330</c:v>
                </c:pt>
                <c:pt idx="24">
                  <c:v>23419</c:v>
                </c:pt>
                <c:pt idx="25">
                  <c:v>23450</c:v>
                </c:pt>
                <c:pt idx="26">
                  <c:v>23513</c:v>
                </c:pt>
                <c:pt idx="27">
                  <c:v>23807</c:v>
                </c:pt>
                <c:pt idx="28">
                  <c:v>23831</c:v>
                </c:pt>
                <c:pt idx="29">
                  <c:v>23843</c:v>
                </c:pt>
                <c:pt idx="30">
                  <c:v>23916</c:v>
                </c:pt>
                <c:pt idx="31">
                  <c:v>24083</c:v>
                </c:pt>
                <c:pt idx="32">
                  <c:v>24270</c:v>
                </c:pt>
                <c:pt idx="33">
                  <c:v>24368</c:v>
                </c:pt>
                <c:pt idx="34">
                  <c:v>24519</c:v>
                </c:pt>
                <c:pt idx="35">
                  <c:v>24828</c:v>
                </c:pt>
                <c:pt idx="36">
                  <c:v>24933</c:v>
                </c:pt>
                <c:pt idx="37">
                  <c:v>25120</c:v>
                </c:pt>
                <c:pt idx="38">
                  <c:v>25279</c:v>
                </c:pt>
                <c:pt idx="39">
                  <c:v>25385</c:v>
                </c:pt>
                <c:pt idx="40">
                  <c:v>25517</c:v>
                </c:pt>
                <c:pt idx="41">
                  <c:v>25711</c:v>
                </c:pt>
                <c:pt idx="42">
                  <c:v>25813</c:v>
                </c:pt>
                <c:pt idx="46">
                  <c:v>26180</c:v>
                </c:pt>
                <c:pt idx="47">
                  <c:v>26302</c:v>
                </c:pt>
                <c:pt idx="48">
                  <c:v>26406</c:v>
                </c:pt>
                <c:pt idx="49">
                  <c:v>26331</c:v>
                </c:pt>
                <c:pt idx="50">
                  <c:v>26384</c:v>
                </c:pt>
                <c:pt idx="51">
                  <c:v>26438</c:v>
                </c:pt>
                <c:pt idx="52">
                  <c:v>26712</c:v>
                </c:pt>
                <c:pt idx="53">
                  <c:v>26611</c:v>
                </c:pt>
                <c:pt idx="54">
                  <c:v>26759</c:v>
                </c:pt>
                <c:pt idx="55">
                  <c:v>26844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83-4B5C-B8CB-86B5C942A327}"/>
            </c:ext>
          </c:extLst>
        </c:ser>
        <c:ser>
          <c:idx val="7"/>
          <c:order val="5"/>
          <c:tx>
            <c:strRef>
              <c:f>世帯!$D$182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世帯!$E$182:$BP$182</c:f>
              <c:numCache>
                <c:formatCode>0;"△ "0</c:formatCode>
                <c:ptCount val="64"/>
                <c:pt idx="19">
                  <c:v>61360</c:v>
                </c:pt>
                <c:pt idx="20">
                  <c:v>61917</c:v>
                </c:pt>
                <c:pt idx="21">
                  <c:v>62613</c:v>
                </c:pt>
                <c:pt idx="22">
                  <c:v>63662</c:v>
                </c:pt>
                <c:pt idx="23">
                  <c:v>64503</c:v>
                </c:pt>
                <c:pt idx="24">
                  <c:v>64838</c:v>
                </c:pt>
                <c:pt idx="25">
                  <c:v>65300</c:v>
                </c:pt>
                <c:pt idx="26">
                  <c:v>65781</c:v>
                </c:pt>
                <c:pt idx="27">
                  <c:v>66242</c:v>
                </c:pt>
                <c:pt idx="28">
                  <c:v>66678</c:v>
                </c:pt>
                <c:pt idx="29">
                  <c:v>66994</c:v>
                </c:pt>
                <c:pt idx="30">
                  <c:v>67675</c:v>
                </c:pt>
                <c:pt idx="31">
                  <c:v>68464</c:v>
                </c:pt>
                <c:pt idx="32">
                  <c:v>69169</c:v>
                </c:pt>
                <c:pt idx="33">
                  <c:v>69850</c:v>
                </c:pt>
                <c:pt idx="34">
                  <c:v>70472</c:v>
                </c:pt>
                <c:pt idx="35">
                  <c:v>71063</c:v>
                </c:pt>
                <c:pt idx="36">
                  <c:v>71881</c:v>
                </c:pt>
                <c:pt idx="37">
                  <c:v>72706</c:v>
                </c:pt>
                <c:pt idx="38">
                  <c:v>73432</c:v>
                </c:pt>
                <c:pt idx="39">
                  <c:v>74109</c:v>
                </c:pt>
                <c:pt idx="40">
                  <c:v>74709</c:v>
                </c:pt>
                <c:pt idx="41">
                  <c:v>75062</c:v>
                </c:pt>
                <c:pt idx="42">
                  <c:v>75555</c:v>
                </c:pt>
                <c:pt idx="46">
                  <c:v>77587</c:v>
                </c:pt>
                <c:pt idx="47">
                  <c:v>78272</c:v>
                </c:pt>
                <c:pt idx="48">
                  <c:v>78720</c:v>
                </c:pt>
                <c:pt idx="49">
                  <c:v>79231</c:v>
                </c:pt>
                <c:pt idx="50">
                  <c:v>79446</c:v>
                </c:pt>
                <c:pt idx="51">
                  <c:v>79409</c:v>
                </c:pt>
                <c:pt idx="52">
                  <c:v>76226</c:v>
                </c:pt>
                <c:pt idx="53">
                  <c:v>76299</c:v>
                </c:pt>
                <c:pt idx="54">
                  <c:v>76865</c:v>
                </c:pt>
                <c:pt idx="55">
                  <c:v>77378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83-4B5C-B8CB-86B5C942A327}"/>
            </c:ext>
          </c:extLst>
        </c:ser>
        <c:ser>
          <c:idx val="8"/>
          <c:order val="6"/>
          <c:tx>
            <c:strRef>
              <c:f>世帯!$D$183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世帯!$E$183:$BP$183</c:f>
              <c:numCache>
                <c:formatCode>General</c:formatCode>
                <c:ptCount val="64"/>
                <c:pt idx="19">
                  <c:v>28093</c:v>
                </c:pt>
                <c:pt idx="20">
                  <c:v>28507</c:v>
                </c:pt>
                <c:pt idx="21">
                  <c:v>28732</c:v>
                </c:pt>
                <c:pt idx="22">
                  <c:v>28867</c:v>
                </c:pt>
                <c:pt idx="23">
                  <c:v>28972</c:v>
                </c:pt>
                <c:pt idx="24">
                  <c:v>29105</c:v>
                </c:pt>
                <c:pt idx="25">
                  <c:v>29288</c:v>
                </c:pt>
                <c:pt idx="26">
                  <c:v>29355</c:v>
                </c:pt>
                <c:pt idx="27">
                  <c:v>29483</c:v>
                </c:pt>
                <c:pt idx="28">
                  <c:v>29556</c:v>
                </c:pt>
                <c:pt idx="29">
                  <c:v>29672</c:v>
                </c:pt>
                <c:pt idx="30">
                  <c:v>29695</c:v>
                </c:pt>
                <c:pt idx="31">
                  <c:v>29868</c:v>
                </c:pt>
                <c:pt idx="32">
                  <c:v>29981</c:v>
                </c:pt>
                <c:pt idx="33">
                  <c:v>30084</c:v>
                </c:pt>
                <c:pt idx="34">
                  <c:v>30219</c:v>
                </c:pt>
                <c:pt idx="35">
                  <c:v>30377</c:v>
                </c:pt>
                <c:pt idx="36">
                  <c:v>30545</c:v>
                </c:pt>
                <c:pt idx="37">
                  <c:v>30717</c:v>
                </c:pt>
                <c:pt idx="38">
                  <c:v>30824</c:v>
                </c:pt>
                <c:pt idx="39">
                  <c:v>31119</c:v>
                </c:pt>
                <c:pt idx="40">
                  <c:v>31250</c:v>
                </c:pt>
                <c:pt idx="41">
                  <c:v>31378</c:v>
                </c:pt>
                <c:pt idx="42">
                  <c:v>31469</c:v>
                </c:pt>
                <c:pt idx="46">
                  <c:v>31765</c:v>
                </c:pt>
                <c:pt idx="47">
                  <c:v>31936</c:v>
                </c:pt>
                <c:pt idx="48">
                  <c:v>31903</c:v>
                </c:pt>
                <c:pt idx="49">
                  <c:v>31905</c:v>
                </c:pt>
                <c:pt idx="50">
                  <c:v>31943</c:v>
                </c:pt>
                <c:pt idx="51">
                  <c:v>31668</c:v>
                </c:pt>
                <c:pt idx="52">
                  <c:v>30388</c:v>
                </c:pt>
                <c:pt idx="53">
                  <c:v>30162</c:v>
                </c:pt>
                <c:pt idx="54">
                  <c:v>30217</c:v>
                </c:pt>
                <c:pt idx="55">
                  <c:v>30301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83-4B5C-B8CB-86B5C942A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69888"/>
        <c:axId val="335271424"/>
      </c:barChart>
      <c:catAx>
        <c:axId val="33526988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27142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714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26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255483139000732"/>
          <c:y val="0.58628513918531056"/>
          <c:w val="0.54403391883706842"/>
          <c:h val="0.1469019968162053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仙台市以外の市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の世帯数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(住民基本台帳/千)</a:t>
            </a:r>
            <a:endParaRPr lang="ja-JP" altLang="en-US" sz="14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11176052309677724"/>
          <c:y val="0.4305457107335267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79895503716243E-2"/>
          <c:y val="0.11461849751684774"/>
          <c:w val="0.93109540636042398"/>
          <c:h val="0.82597225769909932"/>
        </c:manualLayout>
      </c:layout>
      <c:lineChart>
        <c:grouping val="standard"/>
        <c:varyColors val="0"/>
        <c:ser>
          <c:idx val="0"/>
          <c:order val="0"/>
          <c:tx>
            <c:strRef>
              <c:f>世帯!$D$81</c:f>
              <c:strCache>
                <c:ptCount val="1"/>
                <c:pt idx="0">
                  <c:v>石巻市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世帯!$E$81:$BP$81</c:f>
              <c:numCache>
                <c:formatCode>0;"△ "0</c:formatCode>
                <c:ptCount val="64"/>
                <c:pt idx="19">
                  <c:v>48055</c:v>
                </c:pt>
                <c:pt idx="20">
                  <c:v>48447</c:v>
                </c:pt>
                <c:pt idx="21">
                  <c:v>48885</c:v>
                </c:pt>
                <c:pt idx="22">
                  <c:v>49575</c:v>
                </c:pt>
                <c:pt idx="23">
                  <c:v>50092</c:v>
                </c:pt>
                <c:pt idx="24">
                  <c:v>50345</c:v>
                </c:pt>
                <c:pt idx="25">
                  <c:v>50683</c:v>
                </c:pt>
                <c:pt idx="26">
                  <c:v>50997</c:v>
                </c:pt>
                <c:pt idx="27">
                  <c:v>51354</c:v>
                </c:pt>
                <c:pt idx="28">
                  <c:v>51694</c:v>
                </c:pt>
                <c:pt idx="29">
                  <c:v>51949</c:v>
                </c:pt>
                <c:pt idx="30">
                  <c:v>52339</c:v>
                </c:pt>
                <c:pt idx="31">
                  <c:v>52945</c:v>
                </c:pt>
                <c:pt idx="32">
                  <c:v>53423</c:v>
                </c:pt>
                <c:pt idx="33">
                  <c:v>53886</c:v>
                </c:pt>
                <c:pt idx="34">
                  <c:v>54251</c:v>
                </c:pt>
                <c:pt idx="35">
                  <c:v>54527</c:v>
                </c:pt>
                <c:pt idx="36">
                  <c:v>55172</c:v>
                </c:pt>
                <c:pt idx="37">
                  <c:v>55789</c:v>
                </c:pt>
                <c:pt idx="38">
                  <c:v>56333</c:v>
                </c:pt>
                <c:pt idx="39">
                  <c:v>56749</c:v>
                </c:pt>
                <c:pt idx="40">
                  <c:v>57190</c:v>
                </c:pt>
                <c:pt idx="41">
                  <c:v>57491</c:v>
                </c:pt>
                <c:pt idx="42">
                  <c:v>57903</c:v>
                </c:pt>
                <c:pt idx="46">
                  <c:v>59169</c:v>
                </c:pt>
                <c:pt idx="47">
                  <c:v>59643</c:v>
                </c:pt>
                <c:pt idx="48">
                  <c:v>59934</c:v>
                </c:pt>
                <c:pt idx="49">
                  <c:v>60349</c:v>
                </c:pt>
                <c:pt idx="50">
                  <c:v>60525</c:v>
                </c:pt>
                <c:pt idx="51">
                  <c:v>60711</c:v>
                </c:pt>
                <c:pt idx="52">
                  <c:v>58137</c:v>
                </c:pt>
                <c:pt idx="53">
                  <c:v>58318</c:v>
                </c:pt>
                <c:pt idx="54">
                  <c:v>58876</c:v>
                </c:pt>
                <c:pt idx="55">
                  <c:v>59229</c:v>
                </c:pt>
                <c:pt idx="56">
                  <c:v>60643</c:v>
                </c:pt>
                <c:pt idx="57">
                  <c:v>61006</c:v>
                </c:pt>
                <c:pt idx="58">
                  <c:v>61236</c:v>
                </c:pt>
                <c:pt idx="59">
                  <c:v>61402</c:v>
                </c:pt>
                <c:pt idx="60">
                  <c:v>61625</c:v>
                </c:pt>
                <c:pt idx="61">
                  <c:v>61976</c:v>
                </c:pt>
                <c:pt idx="62">
                  <c:v>61964</c:v>
                </c:pt>
                <c:pt idx="63">
                  <c:v>62161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A9-4C85-996A-40B7725BDD8C}"/>
            </c:ext>
          </c:extLst>
        </c:ser>
        <c:ser>
          <c:idx val="1"/>
          <c:order val="1"/>
          <c:tx>
            <c:strRef>
              <c:f>世帯!$D$82</c:f>
              <c:strCache>
                <c:ptCount val="1"/>
                <c:pt idx="0">
                  <c:v>塩竃市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世帯!$E$82:$BP$82</c:f>
              <c:numCache>
                <c:formatCode>0;"△ "0</c:formatCode>
                <c:ptCount val="64"/>
                <c:pt idx="19">
                  <c:v>17326</c:v>
                </c:pt>
                <c:pt idx="20">
                  <c:v>17338</c:v>
                </c:pt>
                <c:pt idx="21">
                  <c:v>17472</c:v>
                </c:pt>
                <c:pt idx="22">
                  <c:v>17782</c:v>
                </c:pt>
                <c:pt idx="23" formatCode="General">
                  <c:v>17999</c:v>
                </c:pt>
                <c:pt idx="24" formatCode="General">
                  <c:v>18145</c:v>
                </c:pt>
                <c:pt idx="25">
                  <c:v>18229</c:v>
                </c:pt>
                <c:pt idx="26" formatCode="General">
                  <c:v>18266</c:v>
                </c:pt>
                <c:pt idx="27" formatCode="General">
                  <c:v>18391</c:v>
                </c:pt>
                <c:pt idx="28">
                  <c:v>18607</c:v>
                </c:pt>
                <c:pt idx="29" formatCode="General">
                  <c:v>18685</c:v>
                </c:pt>
                <c:pt idx="30">
                  <c:v>18949</c:v>
                </c:pt>
                <c:pt idx="31">
                  <c:v>19239</c:v>
                </c:pt>
                <c:pt idx="32">
                  <c:v>19613</c:v>
                </c:pt>
                <c:pt idx="33">
                  <c:v>19914</c:v>
                </c:pt>
                <c:pt idx="34">
                  <c:v>20157</c:v>
                </c:pt>
                <c:pt idx="35">
                  <c:v>20452</c:v>
                </c:pt>
                <c:pt idx="36">
                  <c:v>20612</c:v>
                </c:pt>
                <c:pt idx="37">
                  <c:v>20802</c:v>
                </c:pt>
                <c:pt idx="38">
                  <c:v>21010</c:v>
                </c:pt>
                <c:pt idx="39">
                  <c:v>21113</c:v>
                </c:pt>
                <c:pt idx="40">
                  <c:v>21200</c:v>
                </c:pt>
                <c:pt idx="41">
                  <c:v>21219</c:v>
                </c:pt>
                <c:pt idx="42">
                  <c:v>21347</c:v>
                </c:pt>
                <c:pt idx="46">
                  <c:v>21797</c:v>
                </c:pt>
                <c:pt idx="47">
                  <c:v>21880</c:v>
                </c:pt>
                <c:pt idx="48">
                  <c:v>21976</c:v>
                </c:pt>
                <c:pt idx="49">
                  <c:v>21998</c:v>
                </c:pt>
                <c:pt idx="50">
                  <c:v>22122</c:v>
                </c:pt>
                <c:pt idx="51">
                  <c:v>22172</c:v>
                </c:pt>
                <c:pt idx="52">
                  <c:v>22178</c:v>
                </c:pt>
                <c:pt idx="53">
                  <c:v>22224</c:v>
                </c:pt>
                <c:pt idx="54">
                  <c:v>22508</c:v>
                </c:pt>
                <c:pt idx="55">
                  <c:v>22613</c:v>
                </c:pt>
                <c:pt idx="56">
                  <c:v>23066</c:v>
                </c:pt>
                <c:pt idx="57">
                  <c:v>23196</c:v>
                </c:pt>
                <c:pt idx="58">
                  <c:v>23410</c:v>
                </c:pt>
                <c:pt idx="59">
                  <c:v>23552</c:v>
                </c:pt>
                <c:pt idx="60">
                  <c:v>23742</c:v>
                </c:pt>
                <c:pt idx="61">
                  <c:v>23883</c:v>
                </c:pt>
                <c:pt idx="62">
                  <c:v>23897</c:v>
                </c:pt>
                <c:pt idx="63">
                  <c:v>24058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A9-4C85-996A-40B7725BDD8C}"/>
            </c:ext>
          </c:extLst>
        </c:ser>
        <c:ser>
          <c:idx val="2"/>
          <c:order val="2"/>
          <c:tx>
            <c:strRef>
              <c:f>世帯!$D$129</c:f>
              <c:strCache>
                <c:ptCount val="1"/>
                <c:pt idx="0">
                  <c:v>古川市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世帯!$E$129:$BP$129</c:f>
              <c:numCache>
                <c:formatCode>0;"△ "0</c:formatCode>
                <c:ptCount val="64"/>
                <c:pt idx="19">
                  <c:v>14710</c:v>
                </c:pt>
                <c:pt idx="20">
                  <c:v>14826</c:v>
                </c:pt>
                <c:pt idx="21">
                  <c:v>15019</c:v>
                </c:pt>
                <c:pt idx="22">
                  <c:v>15375</c:v>
                </c:pt>
                <c:pt idx="23">
                  <c:v>15612</c:v>
                </c:pt>
                <c:pt idx="24">
                  <c:v>15875</c:v>
                </c:pt>
                <c:pt idx="25">
                  <c:v>16261</c:v>
                </c:pt>
                <c:pt idx="26">
                  <c:v>16574</c:v>
                </c:pt>
                <c:pt idx="27">
                  <c:v>16865</c:v>
                </c:pt>
                <c:pt idx="28">
                  <c:v>17205</c:v>
                </c:pt>
                <c:pt idx="29">
                  <c:v>17571</c:v>
                </c:pt>
                <c:pt idx="30">
                  <c:v>18052</c:v>
                </c:pt>
                <c:pt idx="31">
                  <c:v>18657</c:v>
                </c:pt>
                <c:pt idx="32">
                  <c:v>19135</c:v>
                </c:pt>
                <c:pt idx="33">
                  <c:v>19616</c:v>
                </c:pt>
                <c:pt idx="34">
                  <c:v>20093</c:v>
                </c:pt>
                <c:pt idx="35">
                  <c:v>20475</c:v>
                </c:pt>
                <c:pt idx="36">
                  <c:v>20933</c:v>
                </c:pt>
                <c:pt idx="37">
                  <c:v>21561</c:v>
                </c:pt>
                <c:pt idx="38">
                  <c:v>22252</c:v>
                </c:pt>
                <c:pt idx="39">
                  <c:v>22696</c:v>
                </c:pt>
                <c:pt idx="40">
                  <c:v>23185</c:v>
                </c:pt>
                <c:pt idx="41">
                  <c:v>23564</c:v>
                </c:pt>
                <c:pt idx="42">
                  <c:v>23862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A9-4C85-996A-40B7725BDD8C}"/>
            </c:ext>
          </c:extLst>
        </c:ser>
        <c:ser>
          <c:idx val="3"/>
          <c:order val="3"/>
          <c:tx>
            <c:strRef>
              <c:f>世帯!$D$130</c:f>
              <c:strCache>
                <c:ptCount val="1"/>
                <c:pt idx="0">
                  <c:v>気仙沼市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世帯!$E$130:$BP$130</c:f>
              <c:numCache>
                <c:formatCode>0;"△ "0</c:formatCode>
                <c:ptCount val="64"/>
                <c:pt idx="19">
                  <c:v>17971</c:v>
                </c:pt>
                <c:pt idx="20">
                  <c:v>18312</c:v>
                </c:pt>
                <c:pt idx="21">
                  <c:v>18427</c:v>
                </c:pt>
                <c:pt idx="22">
                  <c:v>18510</c:v>
                </c:pt>
                <c:pt idx="23">
                  <c:v>18596</c:v>
                </c:pt>
                <c:pt idx="24">
                  <c:v>18669</c:v>
                </c:pt>
                <c:pt idx="25">
                  <c:v>18820</c:v>
                </c:pt>
                <c:pt idx="26">
                  <c:v>18844</c:v>
                </c:pt>
                <c:pt idx="27">
                  <c:v>18937</c:v>
                </c:pt>
                <c:pt idx="28">
                  <c:v>18987</c:v>
                </c:pt>
                <c:pt idx="29">
                  <c:v>19064</c:v>
                </c:pt>
                <c:pt idx="30">
                  <c:v>19091</c:v>
                </c:pt>
                <c:pt idx="31">
                  <c:v>19222</c:v>
                </c:pt>
                <c:pt idx="32">
                  <c:v>19296</c:v>
                </c:pt>
                <c:pt idx="33">
                  <c:v>19379</c:v>
                </c:pt>
                <c:pt idx="34">
                  <c:v>19494</c:v>
                </c:pt>
                <c:pt idx="35">
                  <c:v>19571</c:v>
                </c:pt>
                <c:pt idx="36">
                  <c:v>19721</c:v>
                </c:pt>
                <c:pt idx="37">
                  <c:v>19836</c:v>
                </c:pt>
                <c:pt idx="38">
                  <c:v>19914</c:v>
                </c:pt>
                <c:pt idx="39">
                  <c:v>20169</c:v>
                </c:pt>
                <c:pt idx="40">
                  <c:v>20247</c:v>
                </c:pt>
                <c:pt idx="41">
                  <c:v>20315</c:v>
                </c:pt>
                <c:pt idx="42">
                  <c:v>20383</c:v>
                </c:pt>
                <c:pt idx="46">
                  <c:v>22950</c:v>
                </c:pt>
                <c:pt idx="47">
                  <c:v>23090</c:v>
                </c:pt>
                <c:pt idx="48">
                  <c:v>23059</c:v>
                </c:pt>
                <c:pt idx="49">
                  <c:v>23057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A9-4C85-996A-40B7725BDD8C}"/>
            </c:ext>
          </c:extLst>
        </c:ser>
        <c:ser>
          <c:idx val="4"/>
          <c:order val="4"/>
          <c:tx>
            <c:strRef>
              <c:f>世帯!$D$84</c:f>
              <c:strCache>
                <c:ptCount val="1"/>
                <c:pt idx="0">
                  <c:v>白石市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世帯!$E$84:$BP$84</c:f>
              <c:numCache>
                <c:formatCode>0;"△ "0</c:formatCode>
                <c:ptCount val="64"/>
                <c:pt idx="19">
                  <c:v>10915</c:v>
                </c:pt>
                <c:pt idx="20">
                  <c:v>10894</c:v>
                </c:pt>
                <c:pt idx="21">
                  <c:v>10920</c:v>
                </c:pt>
                <c:pt idx="22">
                  <c:v>11076</c:v>
                </c:pt>
                <c:pt idx="23" formatCode="General">
                  <c:v>11240</c:v>
                </c:pt>
                <c:pt idx="24" formatCode="General">
                  <c:v>11372</c:v>
                </c:pt>
                <c:pt idx="25">
                  <c:v>11478</c:v>
                </c:pt>
                <c:pt idx="26" formatCode="General">
                  <c:v>11522</c:v>
                </c:pt>
                <c:pt idx="27" formatCode="General">
                  <c:v>11587</c:v>
                </c:pt>
                <c:pt idx="28">
                  <c:v>11687</c:v>
                </c:pt>
                <c:pt idx="29" formatCode="General">
                  <c:v>11742</c:v>
                </c:pt>
                <c:pt idx="30">
                  <c:v>11775</c:v>
                </c:pt>
                <c:pt idx="31">
                  <c:v>11918</c:v>
                </c:pt>
                <c:pt idx="32">
                  <c:v>12072</c:v>
                </c:pt>
                <c:pt idx="33">
                  <c:v>12232</c:v>
                </c:pt>
                <c:pt idx="34">
                  <c:v>12332</c:v>
                </c:pt>
                <c:pt idx="35">
                  <c:v>12395</c:v>
                </c:pt>
                <c:pt idx="36">
                  <c:v>12460</c:v>
                </c:pt>
                <c:pt idx="37">
                  <c:v>12583</c:v>
                </c:pt>
                <c:pt idx="38">
                  <c:v>12762</c:v>
                </c:pt>
                <c:pt idx="39">
                  <c:v>12918</c:v>
                </c:pt>
                <c:pt idx="40">
                  <c:v>13037</c:v>
                </c:pt>
                <c:pt idx="41">
                  <c:v>13152</c:v>
                </c:pt>
                <c:pt idx="42">
                  <c:v>13295</c:v>
                </c:pt>
                <c:pt idx="46">
                  <c:v>13735</c:v>
                </c:pt>
                <c:pt idx="47">
                  <c:v>13807</c:v>
                </c:pt>
                <c:pt idx="48">
                  <c:v>13869</c:v>
                </c:pt>
                <c:pt idx="49">
                  <c:v>13886</c:v>
                </c:pt>
                <c:pt idx="50" formatCode="General">
                  <c:v>13908</c:v>
                </c:pt>
                <c:pt idx="51" formatCode="General">
                  <c:v>13903</c:v>
                </c:pt>
                <c:pt idx="52">
                  <c:v>13959</c:v>
                </c:pt>
                <c:pt idx="53">
                  <c:v>13938</c:v>
                </c:pt>
                <c:pt idx="54">
                  <c:v>13947</c:v>
                </c:pt>
                <c:pt idx="55">
                  <c:v>13934</c:v>
                </c:pt>
                <c:pt idx="56">
                  <c:v>14098</c:v>
                </c:pt>
                <c:pt idx="57">
                  <c:v>14144</c:v>
                </c:pt>
                <c:pt idx="58">
                  <c:v>14152</c:v>
                </c:pt>
                <c:pt idx="59">
                  <c:v>14257</c:v>
                </c:pt>
                <c:pt idx="60">
                  <c:v>14225</c:v>
                </c:pt>
                <c:pt idx="61">
                  <c:v>14240</c:v>
                </c:pt>
                <c:pt idx="62">
                  <c:v>14183</c:v>
                </c:pt>
                <c:pt idx="63">
                  <c:v>14142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A9-4C85-996A-40B7725BDD8C}"/>
            </c:ext>
          </c:extLst>
        </c:ser>
        <c:ser>
          <c:idx val="5"/>
          <c:order val="5"/>
          <c:tx>
            <c:strRef>
              <c:f>世帯!$D$85</c:f>
              <c:strCache>
                <c:ptCount val="1"/>
                <c:pt idx="0">
                  <c:v>名取市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世帯!$E$85:$BP$85</c:f>
              <c:numCache>
                <c:formatCode>0;"△ "0</c:formatCode>
                <c:ptCount val="64"/>
                <c:pt idx="19">
                  <c:v>12695</c:v>
                </c:pt>
                <c:pt idx="20">
                  <c:v>12761</c:v>
                </c:pt>
                <c:pt idx="21">
                  <c:v>12892</c:v>
                </c:pt>
                <c:pt idx="22">
                  <c:v>12972</c:v>
                </c:pt>
                <c:pt idx="23" formatCode="General">
                  <c:v>13098</c:v>
                </c:pt>
                <c:pt idx="24" formatCode="General">
                  <c:v>13235</c:v>
                </c:pt>
                <c:pt idx="25">
                  <c:v>13427</c:v>
                </c:pt>
                <c:pt idx="26" formatCode="General">
                  <c:v>13584</c:v>
                </c:pt>
                <c:pt idx="27" formatCode="General">
                  <c:v>13730</c:v>
                </c:pt>
                <c:pt idx="28">
                  <c:v>13945</c:v>
                </c:pt>
                <c:pt idx="29" formatCode="General">
                  <c:v>14217</c:v>
                </c:pt>
                <c:pt idx="30">
                  <c:v>14754</c:v>
                </c:pt>
                <c:pt idx="31">
                  <c:v>15430</c:v>
                </c:pt>
                <c:pt idx="32">
                  <c:v>16217</c:v>
                </c:pt>
                <c:pt idx="33">
                  <c:v>16888</c:v>
                </c:pt>
                <c:pt idx="34">
                  <c:v>17772</c:v>
                </c:pt>
                <c:pt idx="35">
                  <c:v>18399</c:v>
                </c:pt>
                <c:pt idx="36">
                  <c:v>19076</c:v>
                </c:pt>
                <c:pt idx="37">
                  <c:v>19768</c:v>
                </c:pt>
                <c:pt idx="38">
                  <c:v>20266</c:v>
                </c:pt>
                <c:pt idx="39">
                  <c:v>20767</c:v>
                </c:pt>
                <c:pt idx="40">
                  <c:v>21327</c:v>
                </c:pt>
                <c:pt idx="41">
                  <c:v>21846</c:v>
                </c:pt>
                <c:pt idx="42">
                  <c:v>22212</c:v>
                </c:pt>
                <c:pt idx="46">
                  <c:v>23436</c:v>
                </c:pt>
                <c:pt idx="47">
                  <c:v>23862</c:v>
                </c:pt>
                <c:pt idx="48">
                  <c:v>24441</c:v>
                </c:pt>
                <c:pt idx="49">
                  <c:v>25170</c:v>
                </c:pt>
                <c:pt idx="50" formatCode="General">
                  <c:v>25807</c:v>
                </c:pt>
                <c:pt idx="51" formatCode="General">
                  <c:v>26239</c:v>
                </c:pt>
                <c:pt idx="52">
                  <c:v>26238</c:v>
                </c:pt>
                <c:pt idx="53">
                  <c:v>26760</c:v>
                </c:pt>
                <c:pt idx="54">
                  <c:v>27706</c:v>
                </c:pt>
                <c:pt idx="55">
                  <c:v>28408</c:v>
                </c:pt>
                <c:pt idx="56">
                  <c:v>29263</c:v>
                </c:pt>
                <c:pt idx="57">
                  <c:v>29902</c:v>
                </c:pt>
                <c:pt idx="58">
                  <c:v>30342</c:v>
                </c:pt>
                <c:pt idx="59">
                  <c:v>30945</c:v>
                </c:pt>
                <c:pt idx="60">
                  <c:v>31489</c:v>
                </c:pt>
                <c:pt idx="61">
                  <c:v>32041</c:v>
                </c:pt>
                <c:pt idx="62">
                  <c:v>32520</c:v>
                </c:pt>
                <c:pt idx="63">
                  <c:v>33000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A9-4C85-996A-40B7725BDD8C}"/>
            </c:ext>
          </c:extLst>
        </c:ser>
        <c:ser>
          <c:idx val="6"/>
          <c:order val="6"/>
          <c:tx>
            <c:strRef>
              <c:f>世帯!$D$86</c:f>
              <c:strCache>
                <c:ptCount val="1"/>
                <c:pt idx="0">
                  <c:v>角田市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世帯!$E$86:$BP$86</c:f>
              <c:numCache>
                <c:formatCode>0;"△ "0</c:formatCode>
                <c:ptCount val="64"/>
                <c:pt idx="19">
                  <c:v>8015</c:v>
                </c:pt>
                <c:pt idx="20">
                  <c:v>8155</c:v>
                </c:pt>
                <c:pt idx="21">
                  <c:v>8220</c:v>
                </c:pt>
                <c:pt idx="22">
                  <c:v>8336</c:v>
                </c:pt>
                <c:pt idx="23" formatCode="General">
                  <c:v>8447</c:v>
                </c:pt>
                <c:pt idx="24" formatCode="General">
                  <c:v>8595</c:v>
                </c:pt>
                <c:pt idx="25">
                  <c:v>8678</c:v>
                </c:pt>
                <c:pt idx="26" formatCode="General">
                  <c:v>8762</c:v>
                </c:pt>
                <c:pt idx="27" formatCode="General">
                  <c:v>8903</c:v>
                </c:pt>
                <c:pt idx="28">
                  <c:v>8968</c:v>
                </c:pt>
                <c:pt idx="29" formatCode="General">
                  <c:v>9051</c:v>
                </c:pt>
                <c:pt idx="30">
                  <c:v>9125</c:v>
                </c:pt>
                <c:pt idx="31">
                  <c:v>9252</c:v>
                </c:pt>
                <c:pt idx="32">
                  <c:v>9315</c:v>
                </c:pt>
                <c:pt idx="33">
                  <c:v>9415</c:v>
                </c:pt>
                <c:pt idx="34">
                  <c:v>9554</c:v>
                </c:pt>
                <c:pt idx="35">
                  <c:v>9615</c:v>
                </c:pt>
                <c:pt idx="36">
                  <c:v>9779</c:v>
                </c:pt>
                <c:pt idx="37">
                  <c:v>9888</c:v>
                </c:pt>
                <c:pt idx="38">
                  <c:v>9993</c:v>
                </c:pt>
                <c:pt idx="39">
                  <c:v>10006</c:v>
                </c:pt>
                <c:pt idx="40">
                  <c:v>10146</c:v>
                </c:pt>
                <c:pt idx="41">
                  <c:v>10201</c:v>
                </c:pt>
                <c:pt idx="42">
                  <c:v>10287</c:v>
                </c:pt>
                <c:pt idx="46">
                  <c:v>10630</c:v>
                </c:pt>
                <c:pt idx="47">
                  <c:v>10818</c:v>
                </c:pt>
                <c:pt idx="48">
                  <c:v>10831</c:v>
                </c:pt>
                <c:pt idx="49">
                  <c:v>10813</c:v>
                </c:pt>
                <c:pt idx="50" formatCode="General">
                  <c:v>10881</c:v>
                </c:pt>
                <c:pt idx="51" formatCode="General">
                  <c:v>10866</c:v>
                </c:pt>
                <c:pt idx="52">
                  <c:v>10978</c:v>
                </c:pt>
                <c:pt idx="53">
                  <c:v>10973</c:v>
                </c:pt>
                <c:pt idx="54">
                  <c:v>10999</c:v>
                </c:pt>
                <c:pt idx="55">
                  <c:v>11134</c:v>
                </c:pt>
                <c:pt idx="56">
                  <c:v>11343</c:v>
                </c:pt>
                <c:pt idx="57">
                  <c:v>11414</c:v>
                </c:pt>
                <c:pt idx="58">
                  <c:v>11485</c:v>
                </c:pt>
                <c:pt idx="59">
                  <c:v>11504</c:v>
                </c:pt>
                <c:pt idx="60">
                  <c:v>11432</c:v>
                </c:pt>
                <c:pt idx="61">
                  <c:v>11452</c:v>
                </c:pt>
                <c:pt idx="62">
                  <c:v>11449</c:v>
                </c:pt>
                <c:pt idx="63">
                  <c:v>11441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6A9-4C85-996A-40B7725BDD8C}"/>
            </c:ext>
          </c:extLst>
        </c:ser>
        <c:ser>
          <c:idx val="7"/>
          <c:order val="7"/>
          <c:tx>
            <c:strRef>
              <c:f>世帯!$D$87</c:f>
              <c:strCache>
                <c:ptCount val="1"/>
                <c:pt idx="0">
                  <c:v>多賀城市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世帯!$E$87:$BP$87</c:f>
              <c:numCache>
                <c:formatCode>General</c:formatCode>
                <c:ptCount val="64"/>
                <c:pt idx="19" formatCode="0;&quot;△ &quot;0">
                  <c:v>13174</c:v>
                </c:pt>
                <c:pt idx="20" formatCode="0;&quot;△ &quot;0">
                  <c:v>13696</c:v>
                </c:pt>
                <c:pt idx="21" formatCode="0;&quot;△ &quot;0">
                  <c:v>14051</c:v>
                </c:pt>
                <c:pt idx="22" formatCode="0;&quot;△ &quot;0">
                  <c:v>14482</c:v>
                </c:pt>
                <c:pt idx="23">
                  <c:v>14774</c:v>
                </c:pt>
                <c:pt idx="24">
                  <c:v>15007</c:v>
                </c:pt>
                <c:pt idx="25" formatCode="0;&quot;△ &quot;0">
                  <c:v>15152</c:v>
                </c:pt>
                <c:pt idx="26">
                  <c:v>15579</c:v>
                </c:pt>
                <c:pt idx="27">
                  <c:v>17008</c:v>
                </c:pt>
                <c:pt idx="28" formatCode="0;&quot;△ &quot;0">
                  <c:v>17351</c:v>
                </c:pt>
                <c:pt idx="29">
                  <c:v>17823</c:v>
                </c:pt>
                <c:pt idx="30" formatCode="0;&quot;△ &quot;0">
                  <c:v>18084</c:v>
                </c:pt>
                <c:pt idx="31" formatCode="0;&quot;△ &quot;0">
                  <c:v>18747</c:v>
                </c:pt>
                <c:pt idx="32" formatCode="0;&quot;△ &quot;0">
                  <c:v>19132</c:v>
                </c:pt>
                <c:pt idx="33" formatCode="0;&quot;△ &quot;0">
                  <c:v>19397</c:v>
                </c:pt>
                <c:pt idx="34" formatCode="0;&quot;△ &quot;0">
                  <c:v>19758</c:v>
                </c:pt>
                <c:pt idx="35" formatCode="0;&quot;△ &quot;0">
                  <c:v>20147</c:v>
                </c:pt>
                <c:pt idx="36" formatCode="0;&quot;△ &quot;0">
                  <c:v>20536</c:v>
                </c:pt>
                <c:pt idx="37" formatCode="0;&quot;△ &quot;0">
                  <c:v>20823</c:v>
                </c:pt>
                <c:pt idx="38" formatCode="0;&quot;△ &quot;0">
                  <c:v>21073</c:v>
                </c:pt>
                <c:pt idx="39" formatCode="0;&quot;△ &quot;0">
                  <c:v>21352</c:v>
                </c:pt>
                <c:pt idx="40" formatCode="0;&quot;△ &quot;0">
                  <c:v>21528</c:v>
                </c:pt>
                <c:pt idx="41" formatCode="0;&quot;△ &quot;0">
                  <c:v>21966</c:v>
                </c:pt>
                <c:pt idx="42" formatCode="0;&quot;△ &quot;0">
                  <c:v>22166</c:v>
                </c:pt>
                <c:pt idx="46" formatCode="0;&quot;△ &quot;0">
                  <c:v>23568</c:v>
                </c:pt>
                <c:pt idx="47" formatCode="0;&quot;△ &quot;0">
                  <c:v>23775</c:v>
                </c:pt>
                <c:pt idx="48" formatCode="0;&quot;△ &quot;0">
                  <c:v>24033</c:v>
                </c:pt>
                <c:pt idx="49" formatCode="0;&quot;△ &quot;0">
                  <c:v>24330</c:v>
                </c:pt>
                <c:pt idx="50">
                  <c:v>24491</c:v>
                </c:pt>
                <c:pt idx="51">
                  <c:v>24540</c:v>
                </c:pt>
                <c:pt idx="52" formatCode="0;&quot;△ &quot;0">
                  <c:v>24200</c:v>
                </c:pt>
                <c:pt idx="53" formatCode="0;&quot;△ &quot;0">
                  <c:v>24496</c:v>
                </c:pt>
                <c:pt idx="54" formatCode="0;&quot;△ &quot;0">
                  <c:v>24900</c:v>
                </c:pt>
                <c:pt idx="55" formatCode="0;&quot;△ &quot;0">
                  <c:v>25503</c:v>
                </c:pt>
                <c:pt idx="56" formatCode="0;&quot;△ &quot;0">
                  <c:v>25839</c:v>
                </c:pt>
                <c:pt idx="57" formatCode="0;&quot;△ &quot;0">
                  <c:v>26340</c:v>
                </c:pt>
                <c:pt idx="58" formatCode="0;&quot;△ &quot;0">
                  <c:v>26539</c:v>
                </c:pt>
                <c:pt idx="59" formatCode="0;&quot;△ &quot;0">
                  <c:v>26879</c:v>
                </c:pt>
                <c:pt idx="60" formatCode="0;&quot;△ &quot;0">
                  <c:v>27222</c:v>
                </c:pt>
                <c:pt idx="61" formatCode="0;&quot;△ &quot;0">
                  <c:v>27470</c:v>
                </c:pt>
                <c:pt idx="62" formatCode="0;&quot;△ &quot;0">
                  <c:v>27690</c:v>
                </c:pt>
                <c:pt idx="63" formatCode="0;&quot;△ &quot;0">
                  <c:v>28090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6A9-4C85-996A-40B7725BDD8C}"/>
            </c:ext>
          </c:extLst>
        </c:ser>
        <c:ser>
          <c:idx val="8"/>
          <c:order val="8"/>
          <c:tx>
            <c:strRef>
              <c:f>世帯!$D$88</c:f>
              <c:strCache>
                <c:ptCount val="1"/>
                <c:pt idx="0">
                  <c:v>岩沼市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世帯!$E$88:$BP$88</c:f>
              <c:numCache>
                <c:formatCode>General</c:formatCode>
                <c:ptCount val="64"/>
                <c:pt idx="19" formatCode="0;&quot;△ &quot;0">
                  <c:v>8960</c:v>
                </c:pt>
                <c:pt idx="20" formatCode="0;&quot;△ &quot;0">
                  <c:v>9007</c:v>
                </c:pt>
                <c:pt idx="21" formatCode="0;&quot;△ &quot;0">
                  <c:v>9264</c:v>
                </c:pt>
                <c:pt idx="22" formatCode="0;&quot;△ &quot;0">
                  <c:v>9439</c:v>
                </c:pt>
                <c:pt idx="23">
                  <c:v>9537</c:v>
                </c:pt>
                <c:pt idx="24">
                  <c:v>9546</c:v>
                </c:pt>
                <c:pt idx="25" formatCode="0;&quot;△ &quot;0">
                  <c:v>9632</c:v>
                </c:pt>
                <c:pt idx="26">
                  <c:v>9744</c:v>
                </c:pt>
                <c:pt idx="27">
                  <c:v>9809</c:v>
                </c:pt>
                <c:pt idx="28" formatCode="0;&quot;△ &quot;0">
                  <c:v>10007</c:v>
                </c:pt>
                <c:pt idx="29">
                  <c:v>10143</c:v>
                </c:pt>
                <c:pt idx="30" formatCode="0;&quot;△ &quot;0">
                  <c:v>10312</c:v>
                </c:pt>
                <c:pt idx="31" formatCode="0;&quot;△ &quot;0">
                  <c:v>10596</c:v>
                </c:pt>
                <c:pt idx="32" formatCode="0;&quot;△ &quot;0">
                  <c:v>10771</c:v>
                </c:pt>
                <c:pt idx="33" formatCode="0;&quot;△ &quot;0">
                  <c:v>10991</c:v>
                </c:pt>
                <c:pt idx="34" formatCode="0;&quot;△ &quot;0">
                  <c:v>11321</c:v>
                </c:pt>
                <c:pt idx="35" formatCode="0;&quot;△ &quot;0">
                  <c:v>11673</c:v>
                </c:pt>
                <c:pt idx="36" formatCode="0;&quot;△ &quot;0">
                  <c:v>12015</c:v>
                </c:pt>
                <c:pt idx="37" formatCode="0;&quot;△ &quot;0">
                  <c:v>12066</c:v>
                </c:pt>
                <c:pt idx="38" formatCode="0;&quot;△ &quot;0">
                  <c:v>12355</c:v>
                </c:pt>
                <c:pt idx="39" formatCode="0;&quot;△ &quot;0">
                  <c:v>12686</c:v>
                </c:pt>
                <c:pt idx="40" formatCode="0;&quot;△ &quot;0">
                  <c:v>13002</c:v>
                </c:pt>
                <c:pt idx="41" formatCode="0;&quot;△ &quot;0">
                  <c:v>13328</c:v>
                </c:pt>
                <c:pt idx="42" formatCode="0;&quot;△ &quot;0">
                  <c:v>13712</c:v>
                </c:pt>
                <c:pt idx="46" formatCode="0;&quot;△ &quot;0">
                  <c:v>15118</c:v>
                </c:pt>
                <c:pt idx="47" formatCode="0;&quot;△ &quot;0">
                  <c:v>15463</c:v>
                </c:pt>
                <c:pt idx="48" formatCode="0;&quot;△ &quot;0">
                  <c:v>15629</c:v>
                </c:pt>
                <c:pt idx="49" formatCode="0;&quot;△ &quot;0">
                  <c:v>15841</c:v>
                </c:pt>
                <c:pt idx="50">
                  <c:v>15937</c:v>
                </c:pt>
                <c:pt idx="51">
                  <c:v>15987</c:v>
                </c:pt>
                <c:pt idx="52" formatCode="0;&quot;△ &quot;0">
                  <c:v>16118</c:v>
                </c:pt>
                <c:pt idx="53" formatCode="0;&quot;△ &quot;0">
                  <c:v>16218</c:v>
                </c:pt>
                <c:pt idx="54" formatCode="0;&quot;△ &quot;0">
                  <c:v>16485</c:v>
                </c:pt>
                <c:pt idx="55" formatCode="0;&quot;△ &quot;0">
                  <c:v>16828</c:v>
                </c:pt>
                <c:pt idx="56" formatCode="0;&quot;△ &quot;0">
                  <c:v>17202</c:v>
                </c:pt>
                <c:pt idx="57" formatCode="0;&quot;△ &quot;0">
                  <c:v>17377</c:v>
                </c:pt>
                <c:pt idx="58" formatCode="0;&quot;△ &quot;0">
                  <c:v>17595</c:v>
                </c:pt>
                <c:pt idx="59" formatCode="0;&quot;△ &quot;0">
                  <c:v>17785</c:v>
                </c:pt>
                <c:pt idx="60" formatCode="0;&quot;△ &quot;0">
                  <c:v>17976</c:v>
                </c:pt>
                <c:pt idx="61" formatCode="0;&quot;△ &quot;0">
                  <c:v>18342</c:v>
                </c:pt>
                <c:pt idx="62" formatCode="0;&quot;△ &quot;0">
                  <c:v>18500</c:v>
                </c:pt>
                <c:pt idx="63" formatCode="0;&quot;△ &quot;0">
                  <c:v>18747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6A9-4C85-996A-40B7725BDD8C}"/>
            </c:ext>
          </c:extLst>
        </c:ser>
        <c:ser>
          <c:idx val="9"/>
          <c:order val="9"/>
          <c:tx>
            <c:strRef>
              <c:f>世帯!$D$125</c:f>
              <c:strCache>
                <c:ptCount val="1"/>
                <c:pt idx="0">
                  <c:v>泉市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世帯!$E$125:$BP$125</c:f>
              <c:numCache>
                <c:formatCode>General</c:formatCode>
                <c:ptCount val="6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6A9-4C85-996A-40B7725BDD8C}"/>
            </c:ext>
          </c:extLst>
        </c:ser>
        <c:ser>
          <c:idx val="10"/>
          <c:order val="10"/>
          <c:tx>
            <c:strRef>
              <c:f>世帯!$D$93</c:f>
              <c:strCache>
                <c:ptCount val="1"/>
              </c:strCache>
            </c:strRef>
          </c:tx>
          <c:spPr>
            <a:ln w="0"/>
          </c:spPr>
          <c:marker>
            <c:symbol val="square"/>
            <c:size val="6"/>
            <c:spPr>
              <a:noFill/>
              <a:ln w="3175"/>
            </c:spPr>
          </c:marker>
          <c:val>
            <c:numRef>
              <c:f>世帯!$E$93:$BP$93</c:f>
              <c:numCache>
                <c:formatCode>"("0")"</c:formatCode>
                <c:ptCount val="64"/>
                <c:pt idx="57" formatCode="0;&quot;△ &quot;0">
                  <c:v>18777</c:v>
                </c:pt>
                <c:pt idx="58" formatCode="0;&quot;△ &quot;0">
                  <c:v>19003</c:v>
                </c:pt>
                <c:pt idx="59" formatCode="0;&quot;△ &quot;0">
                  <c:v>19252</c:v>
                </c:pt>
                <c:pt idx="60" formatCode="0;&quot;△ &quot;0">
                  <c:v>19460</c:v>
                </c:pt>
                <c:pt idx="61" formatCode="0;&quot;△ &quot;0">
                  <c:v>19744</c:v>
                </c:pt>
                <c:pt idx="62" formatCode="0;&quot;△ &quot;0">
                  <c:v>20007</c:v>
                </c:pt>
                <c:pt idx="63" formatCode="0;&quot;△ &quot;0">
                  <c:v>20237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2-4E7E-8E2E-503B44346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49248"/>
        <c:axId val="253355520"/>
      </c:lineChart>
      <c:catAx>
        <c:axId val="25334924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5552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3555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4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3741016017857572E-2"/>
          <c:y val="1.5025041736227046E-2"/>
          <c:w val="0.91116000686830023"/>
          <c:h val="9.3348796944832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県中南部町村の世帯数</a:t>
            </a:r>
            <a:br>
              <a:rPr lang="en-US" altLang="ja-JP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/3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月末)</a:t>
            </a:r>
          </a:p>
        </c:rich>
      </c:tx>
      <c:layout>
        <c:manualLayout>
          <c:xMode val="edge"/>
          <c:yMode val="edge"/>
          <c:x val="0.13380300173745888"/>
          <c:y val="0.1680534192793288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46550006318434E-2"/>
          <c:y val="0.12188827733712101"/>
          <c:w val="0.91373317985700564"/>
          <c:h val="0.81176287940410174"/>
        </c:manualLayout>
      </c:layout>
      <c:lineChart>
        <c:grouping val="standard"/>
        <c:varyColors val="0"/>
        <c:ser>
          <c:idx val="0"/>
          <c:order val="0"/>
          <c:tx>
            <c:strRef>
              <c:f>世帯!$D$94</c:f>
              <c:strCache>
                <c:ptCount val="1"/>
                <c:pt idx="0">
                  <c:v>蔵王町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世帯!$E$94:$BP$94</c:f>
              <c:numCache>
                <c:formatCode>0;"△ "0</c:formatCode>
                <c:ptCount val="64"/>
                <c:pt idx="19">
                  <c:v>3214</c:v>
                </c:pt>
                <c:pt idx="20">
                  <c:v>3222</c:v>
                </c:pt>
                <c:pt idx="21">
                  <c:v>3248</c:v>
                </c:pt>
                <c:pt idx="22">
                  <c:v>3269</c:v>
                </c:pt>
                <c:pt idx="23" formatCode="General">
                  <c:v>3283</c:v>
                </c:pt>
                <c:pt idx="24" formatCode="General">
                  <c:v>3313</c:v>
                </c:pt>
                <c:pt idx="25">
                  <c:v>3323</c:v>
                </c:pt>
                <c:pt idx="26" formatCode="General">
                  <c:v>3363</c:v>
                </c:pt>
                <c:pt idx="27" formatCode="General">
                  <c:v>3368</c:v>
                </c:pt>
                <c:pt idx="28">
                  <c:v>3403</c:v>
                </c:pt>
                <c:pt idx="29" formatCode="General">
                  <c:v>3419</c:v>
                </c:pt>
                <c:pt idx="30">
                  <c:v>3446</c:v>
                </c:pt>
                <c:pt idx="31">
                  <c:v>3455</c:v>
                </c:pt>
                <c:pt idx="32">
                  <c:v>3472</c:v>
                </c:pt>
                <c:pt idx="33">
                  <c:v>3569</c:v>
                </c:pt>
                <c:pt idx="34">
                  <c:v>3628</c:v>
                </c:pt>
                <c:pt idx="35">
                  <c:v>3657</c:v>
                </c:pt>
                <c:pt idx="36">
                  <c:v>3702</c:v>
                </c:pt>
                <c:pt idx="37">
                  <c:v>3758</c:v>
                </c:pt>
                <c:pt idx="38">
                  <c:v>3814</c:v>
                </c:pt>
                <c:pt idx="39">
                  <c:v>3872</c:v>
                </c:pt>
                <c:pt idx="40">
                  <c:v>3896</c:v>
                </c:pt>
                <c:pt idx="41">
                  <c:v>3926</c:v>
                </c:pt>
                <c:pt idx="42">
                  <c:v>3949</c:v>
                </c:pt>
                <c:pt idx="46">
                  <c:v>4142</c:v>
                </c:pt>
                <c:pt idx="47">
                  <c:v>4162</c:v>
                </c:pt>
                <c:pt idx="48">
                  <c:v>4211</c:v>
                </c:pt>
                <c:pt idx="49">
                  <c:v>4189</c:v>
                </c:pt>
                <c:pt idx="50" formatCode="General">
                  <c:v>4210</c:v>
                </c:pt>
                <c:pt idx="51">
                  <c:v>4229</c:v>
                </c:pt>
                <c:pt idx="52">
                  <c:v>4297</c:v>
                </c:pt>
                <c:pt idx="53">
                  <c:v>4302</c:v>
                </c:pt>
                <c:pt idx="54">
                  <c:v>4324</c:v>
                </c:pt>
                <c:pt idx="55">
                  <c:v>4397</c:v>
                </c:pt>
                <c:pt idx="56">
                  <c:v>4462</c:v>
                </c:pt>
                <c:pt idx="57">
                  <c:v>4499</c:v>
                </c:pt>
                <c:pt idx="58">
                  <c:v>4507</c:v>
                </c:pt>
                <c:pt idx="59">
                  <c:v>4483</c:v>
                </c:pt>
                <c:pt idx="60">
                  <c:v>4479</c:v>
                </c:pt>
                <c:pt idx="61">
                  <c:v>4512</c:v>
                </c:pt>
                <c:pt idx="62">
                  <c:v>4540</c:v>
                </c:pt>
                <c:pt idx="63">
                  <c:v>4554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86-401F-9965-4726A1E675F4}"/>
            </c:ext>
          </c:extLst>
        </c:ser>
        <c:ser>
          <c:idx val="1"/>
          <c:order val="1"/>
          <c:tx>
            <c:strRef>
              <c:f>世帯!$D$95</c:f>
              <c:strCache>
                <c:ptCount val="1"/>
                <c:pt idx="0">
                  <c:v>七ヶ宿町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世帯!$E$95:$BP$95</c:f>
              <c:numCache>
                <c:formatCode>0;"△ "0</c:formatCode>
                <c:ptCount val="64"/>
                <c:pt idx="19">
                  <c:v>843</c:v>
                </c:pt>
                <c:pt idx="20">
                  <c:v>844</c:v>
                </c:pt>
                <c:pt idx="21">
                  <c:v>815</c:v>
                </c:pt>
                <c:pt idx="22">
                  <c:v>703</c:v>
                </c:pt>
                <c:pt idx="23" formatCode="General">
                  <c:v>688</c:v>
                </c:pt>
                <c:pt idx="24" formatCode="General">
                  <c:v>688</c:v>
                </c:pt>
                <c:pt idx="25">
                  <c:v>693</c:v>
                </c:pt>
                <c:pt idx="26" formatCode="General">
                  <c:v>692</c:v>
                </c:pt>
                <c:pt idx="27" formatCode="General">
                  <c:v>689</c:v>
                </c:pt>
                <c:pt idx="28">
                  <c:v>679</c:v>
                </c:pt>
                <c:pt idx="29" formatCode="General">
                  <c:v>673</c:v>
                </c:pt>
                <c:pt idx="30">
                  <c:v>661</c:v>
                </c:pt>
                <c:pt idx="31">
                  <c:v>677</c:v>
                </c:pt>
                <c:pt idx="32">
                  <c:v>732</c:v>
                </c:pt>
                <c:pt idx="33">
                  <c:v>776</c:v>
                </c:pt>
                <c:pt idx="34">
                  <c:v>731</c:v>
                </c:pt>
                <c:pt idx="35">
                  <c:v>722</c:v>
                </c:pt>
                <c:pt idx="36">
                  <c:v>746</c:v>
                </c:pt>
                <c:pt idx="37">
                  <c:v>746</c:v>
                </c:pt>
                <c:pt idx="38">
                  <c:v>735</c:v>
                </c:pt>
                <c:pt idx="39">
                  <c:v>719</c:v>
                </c:pt>
                <c:pt idx="40">
                  <c:v>733</c:v>
                </c:pt>
                <c:pt idx="41">
                  <c:v>718</c:v>
                </c:pt>
                <c:pt idx="42">
                  <c:v>730</c:v>
                </c:pt>
                <c:pt idx="46">
                  <c:v>718</c:v>
                </c:pt>
                <c:pt idx="47">
                  <c:v>731</c:v>
                </c:pt>
                <c:pt idx="48">
                  <c:v>730</c:v>
                </c:pt>
                <c:pt idx="49">
                  <c:v>720</c:v>
                </c:pt>
                <c:pt idx="50" formatCode="General">
                  <c:v>702</c:v>
                </c:pt>
                <c:pt idx="51">
                  <c:v>701</c:v>
                </c:pt>
                <c:pt idx="52">
                  <c:v>682</c:v>
                </c:pt>
                <c:pt idx="53">
                  <c:v>681</c:v>
                </c:pt>
                <c:pt idx="54">
                  <c:v>658</c:v>
                </c:pt>
                <c:pt idx="55">
                  <c:v>647</c:v>
                </c:pt>
                <c:pt idx="56">
                  <c:v>658</c:v>
                </c:pt>
                <c:pt idx="57">
                  <c:v>650</c:v>
                </c:pt>
                <c:pt idx="58">
                  <c:v>633</c:v>
                </c:pt>
                <c:pt idx="59">
                  <c:v>634</c:v>
                </c:pt>
                <c:pt idx="60">
                  <c:v>629</c:v>
                </c:pt>
                <c:pt idx="61">
                  <c:v>631</c:v>
                </c:pt>
                <c:pt idx="62">
                  <c:v>609</c:v>
                </c:pt>
                <c:pt idx="63">
                  <c:v>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86-401F-9965-4726A1E675F4}"/>
            </c:ext>
          </c:extLst>
        </c:ser>
        <c:ser>
          <c:idx val="2"/>
          <c:order val="2"/>
          <c:tx>
            <c:strRef>
              <c:f>世帯!$D$96</c:f>
              <c:strCache>
                <c:ptCount val="1"/>
                <c:pt idx="0">
                  <c:v>大河原町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世帯!$E$96:$BP$96</c:f>
              <c:numCache>
                <c:formatCode>0;"△ "0</c:formatCode>
                <c:ptCount val="64"/>
                <c:pt idx="19">
                  <c:v>5069</c:v>
                </c:pt>
                <c:pt idx="20">
                  <c:v>5123</c:v>
                </c:pt>
                <c:pt idx="21">
                  <c:v>5200</c:v>
                </c:pt>
                <c:pt idx="22">
                  <c:v>5362</c:v>
                </c:pt>
                <c:pt idx="23" formatCode="General">
                  <c:v>5406</c:v>
                </c:pt>
                <c:pt idx="24" formatCode="General">
                  <c:v>5466</c:v>
                </c:pt>
                <c:pt idx="25">
                  <c:v>5540</c:v>
                </c:pt>
                <c:pt idx="26" formatCode="General">
                  <c:v>5596</c:v>
                </c:pt>
                <c:pt idx="27" formatCode="General">
                  <c:v>5688</c:v>
                </c:pt>
                <c:pt idx="28">
                  <c:v>5788</c:v>
                </c:pt>
                <c:pt idx="29" formatCode="General">
                  <c:v>5874</c:v>
                </c:pt>
                <c:pt idx="30">
                  <c:v>5970</c:v>
                </c:pt>
                <c:pt idx="31">
                  <c:v>6065</c:v>
                </c:pt>
                <c:pt idx="32">
                  <c:v>6181</c:v>
                </c:pt>
                <c:pt idx="33">
                  <c:v>6393</c:v>
                </c:pt>
                <c:pt idx="34">
                  <c:v>6569</c:v>
                </c:pt>
                <c:pt idx="35">
                  <c:v>6733</c:v>
                </c:pt>
                <c:pt idx="36">
                  <c:v>6841</c:v>
                </c:pt>
                <c:pt idx="37">
                  <c:v>7020</c:v>
                </c:pt>
                <c:pt idx="38">
                  <c:v>7170</c:v>
                </c:pt>
                <c:pt idx="39">
                  <c:v>7283</c:v>
                </c:pt>
                <c:pt idx="40">
                  <c:v>7430</c:v>
                </c:pt>
                <c:pt idx="41">
                  <c:v>7581</c:v>
                </c:pt>
                <c:pt idx="42">
                  <c:v>7742</c:v>
                </c:pt>
                <c:pt idx="46">
                  <c:v>8414</c:v>
                </c:pt>
                <c:pt idx="47">
                  <c:v>8591</c:v>
                </c:pt>
                <c:pt idx="48">
                  <c:v>8675</c:v>
                </c:pt>
                <c:pt idx="49">
                  <c:v>8680</c:v>
                </c:pt>
                <c:pt idx="50" formatCode="General">
                  <c:v>8764</c:v>
                </c:pt>
                <c:pt idx="51">
                  <c:v>8824</c:v>
                </c:pt>
                <c:pt idx="52">
                  <c:v>8996</c:v>
                </c:pt>
                <c:pt idx="53">
                  <c:v>9048</c:v>
                </c:pt>
                <c:pt idx="54">
                  <c:v>9183</c:v>
                </c:pt>
                <c:pt idx="55">
                  <c:v>9239</c:v>
                </c:pt>
                <c:pt idx="56">
                  <c:v>9404</c:v>
                </c:pt>
                <c:pt idx="57">
                  <c:v>9480</c:v>
                </c:pt>
                <c:pt idx="58">
                  <c:v>9564</c:v>
                </c:pt>
                <c:pt idx="59">
                  <c:v>9686</c:v>
                </c:pt>
                <c:pt idx="60">
                  <c:v>9882</c:v>
                </c:pt>
                <c:pt idx="61">
                  <c:v>9992</c:v>
                </c:pt>
                <c:pt idx="62">
                  <c:v>10208</c:v>
                </c:pt>
                <c:pt idx="63">
                  <c:v>10371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86-401F-9965-4726A1E675F4}"/>
            </c:ext>
          </c:extLst>
        </c:ser>
        <c:ser>
          <c:idx val="3"/>
          <c:order val="3"/>
          <c:tx>
            <c:strRef>
              <c:f>世帯!$D$97</c:f>
              <c:strCache>
                <c:ptCount val="1"/>
                <c:pt idx="0">
                  <c:v>村田町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世帯!$E$97:$BP$97</c:f>
              <c:numCache>
                <c:formatCode>0;"△ "0</c:formatCode>
                <c:ptCount val="64"/>
                <c:pt idx="19">
                  <c:v>3004</c:v>
                </c:pt>
                <c:pt idx="20">
                  <c:v>2998</c:v>
                </c:pt>
                <c:pt idx="21">
                  <c:v>2995</c:v>
                </c:pt>
                <c:pt idx="22">
                  <c:v>3047</c:v>
                </c:pt>
                <c:pt idx="23" formatCode="General">
                  <c:v>3056</c:v>
                </c:pt>
                <c:pt idx="24" formatCode="General">
                  <c:v>3097</c:v>
                </c:pt>
                <c:pt idx="25">
                  <c:v>3150</c:v>
                </c:pt>
                <c:pt idx="26" formatCode="General">
                  <c:v>3217</c:v>
                </c:pt>
                <c:pt idx="27" formatCode="General">
                  <c:v>3283</c:v>
                </c:pt>
                <c:pt idx="28">
                  <c:v>3242</c:v>
                </c:pt>
                <c:pt idx="29" formatCode="General">
                  <c:v>3287</c:v>
                </c:pt>
                <c:pt idx="30">
                  <c:v>3303</c:v>
                </c:pt>
                <c:pt idx="31">
                  <c:v>3336</c:v>
                </c:pt>
                <c:pt idx="32">
                  <c:v>3324</c:v>
                </c:pt>
                <c:pt idx="33">
                  <c:v>3382</c:v>
                </c:pt>
                <c:pt idx="34">
                  <c:v>3423</c:v>
                </c:pt>
                <c:pt idx="35">
                  <c:v>3461</c:v>
                </c:pt>
                <c:pt idx="36">
                  <c:v>3516</c:v>
                </c:pt>
                <c:pt idx="37">
                  <c:v>3523</c:v>
                </c:pt>
                <c:pt idx="38">
                  <c:v>3567</c:v>
                </c:pt>
                <c:pt idx="39">
                  <c:v>3556</c:v>
                </c:pt>
                <c:pt idx="40">
                  <c:v>3548</c:v>
                </c:pt>
                <c:pt idx="41">
                  <c:v>3602</c:v>
                </c:pt>
                <c:pt idx="42">
                  <c:v>3640</c:v>
                </c:pt>
                <c:pt idx="46">
                  <c:v>3772</c:v>
                </c:pt>
                <c:pt idx="47">
                  <c:v>3822</c:v>
                </c:pt>
                <c:pt idx="48">
                  <c:v>3819</c:v>
                </c:pt>
                <c:pt idx="49">
                  <c:v>3809</c:v>
                </c:pt>
                <c:pt idx="50" formatCode="General">
                  <c:v>3830</c:v>
                </c:pt>
                <c:pt idx="51">
                  <c:v>3838</c:v>
                </c:pt>
                <c:pt idx="52">
                  <c:v>3861</c:v>
                </c:pt>
                <c:pt idx="53">
                  <c:v>3856</c:v>
                </c:pt>
                <c:pt idx="54">
                  <c:v>3861</c:v>
                </c:pt>
                <c:pt idx="55">
                  <c:v>3901</c:v>
                </c:pt>
                <c:pt idx="56">
                  <c:v>3961</c:v>
                </c:pt>
                <c:pt idx="57">
                  <c:v>3988</c:v>
                </c:pt>
                <c:pt idx="58">
                  <c:v>4036</c:v>
                </c:pt>
                <c:pt idx="59">
                  <c:v>4048</c:v>
                </c:pt>
                <c:pt idx="60">
                  <c:v>4007</c:v>
                </c:pt>
                <c:pt idx="61">
                  <c:v>4050</c:v>
                </c:pt>
                <c:pt idx="62">
                  <c:v>4070</c:v>
                </c:pt>
                <c:pt idx="63">
                  <c:v>4073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86-401F-9965-4726A1E675F4}"/>
            </c:ext>
          </c:extLst>
        </c:ser>
        <c:ser>
          <c:idx val="4"/>
          <c:order val="4"/>
          <c:tx>
            <c:strRef>
              <c:f>世帯!$D$98</c:f>
              <c:strCache>
                <c:ptCount val="1"/>
                <c:pt idx="0">
                  <c:v>柴田町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世帯!$E$98:$BP$98</c:f>
              <c:numCache>
                <c:formatCode>0;"△ "0</c:formatCode>
                <c:ptCount val="64"/>
                <c:pt idx="19">
                  <c:v>8839</c:v>
                </c:pt>
                <c:pt idx="20">
                  <c:v>9195</c:v>
                </c:pt>
                <c:pt idx="21">
                  <c:v>9411</c:v>
                </c:pt>
                <c:pt idx="22">
                  <c:v>9795</c:v>
                </c:pt>
                <c:pt idx="23" formatCode="General">
                  <c:v>10025</c:v>
                </c:pt>
                <c:pt idx="24" formatCode="General">
                  <c:v>10118</c:v>
                </c:pt>
                <c:pt idx="25">
                  <c:v>10276</c:v>
                </c:pt>
                <c:pt idx="26" formatCode="General">
                  <c:v>10356</c:v>
                </c:pt>
                <c:pt idx="27" formatCode="General">
                  <c:v>10554</c:v>
                </c:pt>
                <c:pt idx="28">
                  <c:v>10687</c:v>
                </c:pt>
                <c:pt idx="29" formatCode="General">
                  <c:v>10984</c:v>
                </c:pt>
                <c:pt idx="30">
                  <c:v>11214</c:v>
                </c:pt>
                <c:pt idx="31">
                  <c:v>11384</c:v>
                </c:pt>
                <c:pt idx="32">
                  <c:v>11578</c:v>
                </c:pt>
                <c:pt idx="33">
                  <c:v>11768</c:v>
                </c:pt>
                <c:pt idx="34">
                  <c:v>11993</c:v>
                </c:pt>
                <c:pt idx="35">
                  <c:v>12187</c:v>
                </c:pt>
                <c:pt idx="36">
                  <c:v>12254</c:v>
                </c:pt>
                <c:pt idx="37">
                  <c:v>12484</c:v>
                </c:pt>
                <c:pt idx="38">
                  <c:v>12574</c:v>
                </c:pt>
                <c:pt idx="39">
                  <c:v>12795</c:v>
                </c:pt>
                <c:pt idx="40">
                  <c:v>13000</c:v>
                </c:pt>
                <c:pt idx="41">
                  <c:v>13074</c:v>
                </c:pt>
                <c:pt idx="42">
                  <c:v>13334</c:v>
                </c:pt>
                <c:pt idx="46">
                  <c:v>14084</c:v>
                </c:pt>
                <c:pt idx="47">
                  <c:v>14349</c:v>
                </c:pt>
                <c:pt idx="48">
                  <c:v>14320</c:v>
                </c:pt>
                <c:pt idx="49">
                  <c:v>14380</c:v>
                </c:pt>
                <c:pt idx="50" formatCode="General">
                  <c:v>14394</c:v>
                </c:pt>
                <c:pt idx="51">
                  <c:v>14404</c:v>
                </c:pt>
                <c:pt idx="52">
                  <c:v>14649</c:v>
                </c:pt>
                <c:pt idx="53">
                  <c:v>14779</c:v>
                </c:pt>
                <c:pt idx="54">
                  <c:v>14903</c:v>
                </c:pt>
                <c:pt idx="55">
                  <c:v>15045</c:v>
                </c:pt>
                <c:pt idx="56">
                  <c:v>15361</c:v>
                </c:pt>
                <c:pt idx="57">
                  <c:v>15457</c:v>
                </c:pt>
                <c:pt idx="58">
                  <c:v>15605</c:v>
                </c:pt>
                <c:pt idx="59">
                  <c:v>15725</c:v>
                </c:pt>
                <c:pt idx="60">
                  <c:v>15836</c:v>
                </c:pt>
                <c:pt idx="61">
                  <c:v>16042</c:v>
                </c:pt>
                <c:pt idx="62">
                  <c:v>16125</c:v>
                </c:pt>
                <c:pt idx="63">
                  <c:v>16251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86-401F-9965-4726A1E675F4}"/>
            </c:ext>
          </c:extLst>
        </c:ser>
        <c:ser>
          <c:idx val="5"/>
          <c:order val="5"/>
          <c:tx>
            <c:strRef>
              <c:f>世帯!$D$99</c:f>
              <c:strCache>
                <c:ptCount val="1"/>
                <c:pt idx="0">
                  <c:v>川崎町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世帯!$E$99:$BP$99</c:f>
              <c:numCache>
                <c:formatCode>0;"△ "0</c:formatCode>
                <c:ptCount val="64"/>
                <c:pt idx="19">
                  <c:v>2509</c:v>
                </c:pt>
                <c:pt idx="20">
                  <c:v>2550</c:v>
                </c:pt>
                <c:pt idx="21">
                  <c:v>2607</c:v>
                </c:pt>
                <c:pt idx="22">
                  <c:v>2649</c:v>
                </c:pt>
                <c:pt idx="23" formatCode="General">
                  <c:v>2656</c:v>
                </c:pt>
                <c:pt idx="24" formatCode="General">
                  <c:v>2683</c:v>
                </c:pt>
                <c:pt idx="25">
                  <c:v>2669</c:v>
                </c:pt>
                <c:pt idx="26" formatCode="General">
                  <c:v>2678</c:v>
                </c:pt>
                <c:pt idx="27" formatCode="General">
                  <c:v>2706</c:v>
                </c:pt>
                <c:pt idx="28">
                  <c:v>2709</c:v>
                </c:pt>
                <c:pt idx="29" formatCode="General">
                  <c:v>2711</c:v>
                </c:pt>
                <c:pt idx="30">
                  <c:v>2731</c:v>
                </c:pt>
                <c:pt idx="31">
                  <c:v>2760</c:v>
                </c:pt>
                <c:pt idx="32">
                  <c:v>2771</c:v>
                </c:pt>
                <c:pt idx="33">
                  <c:v>2814</c:v>
                </c:pt>
                <c:pt idx="34">
                  <c:v>2837</c:v>
                </c:pt>
                <c:pt idx="35">
                  <c:v>2838</c:v>
                </c:pt>
                <c:pt idx="36">
                  <c:v>2883</c:v>
                </c:pt>
                <c:pt idx="37">
                  <c:v>2938</c:v>
                </c:pt>
                <c:pt idx="38">
                  <c:v>2976</c:v>
                </c:pt>
                <c:pt idx="39">
                  <c:v>3033</c:v>
                </c:pt>
                <c:pt idx="40">
                  <c:v>3083</c:v>
                </c:pt>
                <c:pt idx="41">
                  <c:v>3086</c:v>
                </c:pt>
                <c:pt idx="42">
                  <c:v>3098</c:v>
                </c:pt>
                <c:pt idx="46">
                  <c:v>3237</c:v>
                </c:pt>
                <c:pt idx="47">
                  <c:v>3264</c:v>
                </c:pt>
                <c:pt idx="48">
                  <c:v>3263</c:v>
                </c:pt>
                <c:pt idx="49">
                  <c:v>3282</c:v>
                </c:pt>
                <c:pt idx="50" formatCode="General">
                  <c:v>3278</c:v>
                </c:pt>
                <c:pt idx="51">
                  <c:v>3264</c:v>
                </c:pt>
                <c:pt idx="52">
                  <c:v>3263</c:v>
                </c:pt>
                <c:pt idx="53">
                  <c:v>3239</c:v>
                </c:pt>
                <c:pt idx="54">
                  <c:v>3246</c:v>
                </c:pt>
                <c:pt idx="55">
                  <c:v>3247</c:v>
                </c:pt>
                <c:pt idx="56">
                  <c:v>3288</c:v>
                </c:pt>
                <c:pt idx="57">
                  <c:v>3290</c:v>
                </c:pt>
                <c:pt idx="58">
                  <c:v>3296</c:v>
                </c:pt>
                <c:pt idx="59">
                  <c:v>3336</c:v>
                </c:pt>
                <c:pt idx="60">
                  <c:v>3389</c:v>
                </c:pt>
                <c:pt idx="61">
                  <c:v>3415</c:v>
                </c:pt>
                <c:pt idx="62">
                  <c:v>3373</c:v>
                </c:pt>
                <c:pt idx="63">
                  <c:v>3396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86-401F-9965-4726A1E675F4}"/>
            </c:ext>
          </c:extLst>
        </c:ser>
        <c:ser>
          <c:idx val="6"/>
          <c:order val="6"/>
          <c:tx>
            <c:strRef>
              <c:f>世帯!$D$100</c:f>
              <c:strCache>
                <c:ptCount val="1"/>
                <c:pt idx="0">
                  <c:v>丸森町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世帯!$E$100:$BP$100</c:f>
              <c:numCache>
                <c:formatCode>0;"△ "0</c:formatCode>
                <c:ptCount val="64"/>
                <c:pt idx="19">
                  <c:v>4785</c:v>
                </c:pt>
                <c:pt idx="20">
                  <c:v>4876</c:v>
                </c:pt>
                <c:pt idx="21">
                  <c:v>4893</c:v>
                </c:pt>
                <c:pt idx="22">
                  <c:v>4887</c:v>
                </c:pt>
                <c:pt idx="23" formatCode="General">
                  <c:v>4887</c:v>
                </c:pt>
                <c:pt idx="24" formatCode="General">
                  <c:v>4896</c:v>
                </c:pt>
                <c:pt idx="25">
                  <c:v>4908</c:v>
                </c:pt>
                <c:pt idx="26" formatCode="General">
                  <c:v>4895</c:v>
                </c:pt>
                <c:pt idx="27" formatCode="General">
                  <c:v>4917</c:v>
                </c:pt>
                <c:pt idx="28">
                  <c:v>4910</c:v>
                </c:pt>
                <c:pt idx="29" formatCode="General">
                  <c:v>4878</c:v>
                </c:pt>
                <c:pt idx="30">
                  <c:v>4874</c:v>
                </c:pt>
                <c:pt idx="31">
                  <c:v>4883</c:v>
                </c:pt>
                <c:pt idx="32">
                  <c:v>4877</c:v>
                </c:pt>
                <c:pt idx="33">
                  <c:v>4875</c:v>
                </c:pt>
                <c:pt idx="34">
                  <c:v>4894</c:v>
                </c:pt>
                <c:pt idx="35">
                  <c:v>4962</c:v>
                </c:pt>
                <c:pt idx="36">
                  <c:v>4958</c:v>
                </c:pt>
                <c:pt idx="37">
                  <c:v>4974</c:v>
                </c:pt>
                <c:pt idx="38">
                  <c:v>4981</c:v>
                </c:pt>
                <c:pt idx="39">
                  <c:v>4990</c:v>
                </c:pt>
                <c:pt idx="40">
                  <c:v>5014</c:v>
                </c:pt>
                <c:pt idx="41">
                  <c:v>5005</c:v>
                </c:pt>
                <c:pt idx="42">
                  <c:v>5018</c:v>
                </c:pt>
                <c:pt idx="46">
                  <c:v>5035</c:v>
                </c:pt>
                <c:pt idx="47">
                  <c:v>5025</c:v>
                </c:pt>
                <c:pt idx="48">
                  <c:v>5030</c:v>
                </c:pt>
                <c:pt idx="49">
                  <c:v>5030</c:v>
                </c:pt>
                <c:pt idx="50" formatCode="General">
                  <c:v>5067</c:v>
                </c:pt>
                <c:pt idx="51">
                  <c:v>5048</c:v>
                </c:pt>
                <c:pt idx="52">
                  <c:v>5025</c:v>
                </c:pt>
                <c:pt idx="53">
                  <c:v>4995</c:v>
                </c:pt>
                <c:pt idx="54">
                  <c:v>5010</c:v>
                </c:pt>
                <c:pt idx="55">
                  <c:v>5023</c:v>
                </c:pt>
                <c:pt idx="56">
                  <c:v>5090</c:v>
                </c:pt>
                <c:pt idx="57">
                  <c:v>5081</c:v>
                </c:pt>
                <c:pt idx="58">
                  <c:v>5101</c:v>
                </c:pt>
                <c:pt idx="59">
                  <c:v>5109</c:v>
                </c:pt>
                <c:pt idx="60">
                  <c:v>5057</c:v>
                </c:pt>
                <c:pt idx="61">
                  <c:v>4998</c:v>
                </c:pt>
                <c:pt idx="62">
                  <c:v>4952</c:v>
                </c:pt>
                <c:pt idx="63">
                  <c:v>4939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86-401F-9965-4726A1E675F4}"/>
            </c:ext>
          </c:extLst>
        </c:ser>
        <c:ser>
          <c:idx val="7"/>
          <c:order val="7"/>
          <c:tx>
            <c:strRef>
              <c:f>世帯!$D$101</c:f>
              <c:strCache>
                <c:ptCount val="1"/>
                <c:pt idx="0">
                  <c:v>亘理町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世帯!$E$101:$BP$101</c:f>
              <c:numCache>
                <c:formatCode>0;"△ "0</c:formatCode>
                <c:ptCount val="64"/>
                <c:pt idx="19">
                  <c:v>6196</c:v>
                </c:pt>
                <c:pt idx="20">
                  <c:v>6328</c:v>
                </c:pt>
                <c:pt idx="21">
                  <c:v>6461</c:v>
                </c:pt>
                <c:pt idx="22">
                  <c:v>6584</c:v>
                </c:pt>
                <c:pt idx="23" formatCode="General">
                  <c:v>6696</c:v>
                </c:pt>
                <c:pt idx="24" formatCode="General">
                  <c:v>6759</c:v>
                </c:pt>
                <c:pt idx="25">
                  <c:v>6824</c:v>
                </c:pt>
                <c:pt idx="26" formatCode="General">
                  <c:v>6912</c:v>
                </c:pt>
                <c:pt idx="27" formatCode="General">
                  <c:v>6995</c:v>
                </c:pt>
                <c:pt idx="28">
                  <c:v>7087</c:v>
                </c:pt>
                <c:pt idx="29" formatCode="General">
                  <c:v>7252</c:v>
                </c:pt>
                <c:pt idx="30">
                  <c:v>7411</c:v>
                </c:pt>
                <c:pt idx="31">
                  <c:v>7584</c:v>
                </c:pt>
                <c:pt idx="32">
                  <c:v>7814</c:v>
                </c:pt>
                <c:pt idx="33">
                  <c:v>8093</c:v>
                </c:pt>
                <c:pt idx="34">
                  <c:v>8360</c:v>
                </c:pt>
                <c:pt idx="35">
                  <c:v>8648</c:v>
                </c:pt>
                <c:pt idx="36">
                  <c:v>8921</c:v>
                </c:pt>
                <c:pt idx="37">
                  <c:v>9234</c:v>
                </c:pt>
                <c:pt idx="38">
                  <c:v>9487</c:v>
                </c:pt>
                <c:pt idx="39">
                  <c:v>9762</c:v>
                </c:pt>
                <c:pt idx="40">
                  <c:v>9970</c:v>
                </c:pt>
                <c:pt idx="41">
                  <c:v>10093</c:v>
                </c:pt>
                <c:pt idx="42">
                  <c:v>10201</c:v>
                </c:pt>
                <c:pt idx="46">
                  <c:v>10830</c:v>
                </c:pt>
                <c:pt idx="47">
                  <c:v>10975</c:v>
                </c:pt>
                <c:pt idx="48">
                  <c:v>11104</c:v>
                </c:pt>
                <c:pt idx="49">
                  <c:v>11217</c:v>
                </c:pt>
                <c:pt idx="50" formatCode="General">
                  <c:v>11286</c:v>
                </c:pt>
                <c:pt idx="51">
                  <c:v>11418</c:v>
                </c:pt>
                <c:pt idx="52">
                  <c:v>11271</c:v>
                </c:pt>
                <c:pt idx="53">
                  <c:v>11293</c:v>
                </c:pt>
                <c:pt idx="54">
                  <c:v>11452</c:v>
                </c:pt>
                <c:pt idx="55">
                  <c:v>11698</c:v>
                </c:pt>
                <c:pt idx="56">
                  <c:v>12023</c:v>
                </c:pt>
                <c:pt idx="57">
                  <c:v>12099</c:v>
                </c:pt>
                <c:pt idx="58">
                  <c:v>12229</c:v>
                </c:pt>
                <c:pt idx="59">
                  <c:v>12412</c:v>
                </c:pt>
                <c:pt idx="60">
                  <c:v>12618</c:v>
                </c:pt>
                <c:pt idx="61">
                  <c:v>12856</c:v>
                </c:pt>
                <c:pt idx="62">
                  <c:v>13060</c:v>
                </c:pt>
                <c:pt idx="63">
                  <c:v>13213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86-401F-9965-4726A1E675F4}"/>
            </c:ext>
          </c:extLst>
        </c:ser>
        <c:ser>
          <c:idx val="8"/>
          <c:order val="8"/>
          <c:tx>
            <c:strRef>
              <c:f>世帯!$D$102</c:f>
              <c:strCache>
                <c:ptCount val="1"/>
                <c:pt idx="0">
                  <c:v>山元町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世帯!$E$102:$BP$102</c:f>
              <c:numCache>
                <c:formatCode>0;"△ "0</c:formatCode>
                <c:ptCount val="64"/>
                <c:pt idx="19">
                  <c:v>4098</c:v>
                </c:pt>
                <c:pt idx="20">
                  <c:v>4140</c:v>
                </c:pt>
                <c:pt idx="21">
                  <c:v>4234</c:v>
                </c:pt>
                <c:pt idx="22">
                  <c:v>4283</c:v>
                </c:pt>
                <c:pt idx="23" formatCode="General">
                  <c:v>4312</c:v>
                </c:pt>
                <c:pt idx="24" formatCode="General">
                  <c:v>4348</c:v>
                </c:pt>
                <c:pt idx="25">
                  <c:v>4396</c:v>
                </c:pt>
                <c:pt idx="26" formatCode="General">
                  <c:v>4480</c:v>
                </c:pt>
                <c:pt idx="27" formatCode="General">
                  <c:v>4548</c:v>
                </c:pt>
                <c:pt idx="28">
                  <c:v>4561</c:v>
                </c:pt>
                <c:pt idx="29" formatCode="General">
                  <c:v>4603</c:v>
                </c:pt>
                <c:pt idx="30">
                  <c:v>4626</c:v>
                </c:pt>
                <c:pt idx="31">
                  <c:v>4665</c:v>
                </c:pt>
                <c:pt idx="32">
                  <c:v>4765</c:v>
                </c:pt>
                <c:pt idx="33">
                  <c:v>4880</c:v>
                </c:pt>
                <c:pt idx="34">
                  <c:v>4994</c:v>
                </c:pt>
                <c:pt idx="35">
                  <c:v>5058</c:v>
                </c:pt>
                <c:pt idx="36">
                  <c:v>5148</c:v>
                </c:pt>
                <c:pt idx="37">
                  <c:v>5271</c:v>
                </c:pt>
                <c:pt idx="38">
                  <c:v>5343</c:v>
                </c:pt>
                <c:pt idx="39">
                  <c:v>5383</c:v>
                </c:pt>
                <c:pt idx="40">
                  <c:v>5403</c:v>
                </c:pt>
                <c:pt idx="41">
                  <c:v>5412</c:v>
                </c:pt>
                <c:pt idx="42">
                  <c:v>5433</c:v>
                </c:pt>
                <c:pt idx="46">
                  <c:v>5565</c:v>
                </c:pt>
                <c:pt idx="47">
                  <c:v>5554</c:v>
                </c:pt>
                <c:pt idx="48">
                  <c:v>5561</c:v>
                </c:pt>
                <c:pt idx="49">
                  <c:v>5594</c:v>
                </c:pt>
                <c:pt idx="50" formatCode="General">
                  <c:v>5604</c:v>
                </c:pt>
                <c:pt idx="51">
                  <c:v>5397</c:v>
                </c:pt>
                <c:pt idx="52">
                  <c:v>4862</c:v>
                </c:pt>
                <c:pt idx="53">
                  <c:v>4677</c:v>
                </c:pt>
                <c:pt idx="54">
                  <c:v>4553</c:v>
                </c:pt>
                <c:pt idx="55">
                  <c:v>4519</c:v>
                </c:pt>
                <c:pt idx="56">
                  <c:v>4585</c:v>
                </c:pt>
                <c:pt idx="57">
                  <c:v>4624</c:v>
                </c:pt>
                <c:pt idx="58">
                  <c:v>4718</c:v>
                </c:pt>
                <c:pt idx="59">
                  <c:v>4752</c:v>
                </c:pt>
                <c:pt idx="60">
                  <c:v>4784</c:v>
                </c:pt>
                <c:pt idx="61">
                  <c:v>4816</c:v>
                </c:pt>
                <c:pt idx="62">
                  <c:v>4832</c:v>
                </c:pt>
                <c:pt idx="63">
                  <c:v>4819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86-401F-9965-4726A1E675F4}"/>
            </c:ext>
          </c:extLst>
        </c:ser>
        <c:ser>
          <c:idx val="9"/>
          <c:order val="9"/>
          <c:tx>
            <c:strRef>
              <c:f>世帯!$D$103</c:f>
              <c:strCache>
                <c:ptCount val="1"/>
                <c:pt idx="0">
                  <c:v>松島町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世帯!$E$103:$BP$103</c:f>
              <c:numCache>
                <c:formatCode>0;"△ "0</c:formatCode>
                <c:ptCount val="64"/>
                <c:pt idx="19">
                  <c:v>4214</c:v>
                </c:pt>
                <c:pt idx="20">
                  <c:v>4250</c:v>
                </c:pt>
                <c:pt idx="21">
                  <c:v>4280</c:v>
                </c:pt>
                <c:pt idx="22">
                  <c:v>4311</c:v>
                </c:pt>
                <c:pt idx="23" formatCode="General">
                  <c:v>4362</c:v>
                </c:pt>
                <c:pt idx="24" formatCode="General">
                  <c:v>4544</c:v>
                </c:pt>
                <c:pt idx="25">
                  <c:v>4577</c:v>
                </c:pt>
                <c:pt idx="26" formatCode="General">
                  <c:v>4678</c:v>
                </c:pt>
                <c:pt idx="27" formatCode="General">
                  <c:v>4647</c:v>
                </c:pt>
                <c:pt idx="28">
                  <c:v>4724</c:v>
                </c:pt>
                <c:pt idx="29" formatCode="General">
                  <c:v>4756</c:v>
                </c:pt>
                <c:pt idx="30">
                  <c:v>4784</c:v>
                </c:pt>
                <c:pt idx="31">
                  <c:v>4797</c:v>
                </c:pt>
                <c:pt idx="32">
                  <c:v>4803</c:v>
                </c:pt>
                <c:pt idx="33">
                  <c:v>4884</c:v>
                </c:pt>
                <c:pt idx="34">
                  <c:v>4917</c:v>
                </c:pt>
                <c:pt idx="35">
                  <c:v>5019</c:v>
                </c:pt>
                <c:pt idx="36">
                  <c:v>5133</c:v>
                </c:pt>
                <c:pt idx="37">
                  <c:v>5186</c:v>
                </c:pt>
                <c:pt idx="38">
                  <c:v>5250</c:v>
                </c:pt>
                <c:pt idx="39">
                  <c:v>5284</c:v>
                </c:pt>
                <c:pt idx="40">
                  <c:v>5306</c:v>
                </c:pt>
                <c:pt idx="41">
                  <c:v>5413</c:v>
                </c:pt>
                <c:pt idx="42">
                  <c:v>5461</c:v>
                </c:pt>
                <c:pt idx="46">
                  <c:v>5553</c:v>
                </c:pt>
                <c:pt idx="47">
                  <c:v>5554</c:v>
                </c:pt>
                <c:pt idx="48">
                  <c:v>5477</c:v>
                </c:pt>
                <c:pt idx="49">
                  <c:v>5494</c:v>
                </c:pt>
                <c:pt idx="50" formatCode="General">
                  <c:v>5496</c:v>
                </c:pt>
                <c:pt idx="51">
                  <c:v>5487</c:v>
                </c:pt>
                <c:pt idx="52">
                  <c:v>5495</c:v>
                </c:pt>
                <c:pt idx="53">
                  <c:v>5486</c:v>
                </c:pt>
                <c:pt idx="54">
                  <c:v>5543</c:v>
                </c:pt>
                <c:pt idx="55">
                  <c:v>5612</c:v>
                </c:pt>
                <c:pt idx="56">
                  <c:v>5683</c:v>
                </c:pt>
                <c:pt idx="57">
                  <c:v>5676</c:v>
                </c:pt>
                <c:pt idx="58">
                  <c:v>5652</c:v>
                </c:pt>
                <c:pt idx="59">
                  <c:v>5630</c:v>
                </c:pt>
                <c:pt idx="60">
                  <c:v>5637</c:v>
                </c:pt>
                <c:pt idx="61">
                  <c:v>5676</c:v>
                </c:pt>
                <c:pt idx="62">
                  <c:v>5714</c:v>
                </c:pt>
                <c:pt idx="63">
                  <c:v>5742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986-401F-9965-4726A1E675F4}"/>
            </c:ext>
          </c:extLst>
        </c:ser>
        <c:ser>
          <c:idx val="10"/>
          <c:order val="10"/>
          <c:tx>
            <c:strRef>
              <c:f>世帯!$D$104</c:f>
              <c:strCache>
                <c:ptCount val="1"/>
                <c:pt idx="0">
                  <c:v>七ヶ浜町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世帯!$E$104:$BP$104</c:f>
              <c:numCache>
                <c:formatCode>0;"△ "0</c:formatCode>
                <c:ptCount val="64"/>
                <c:pt idx="19">
                  <c:v>4009</c:v>
                </c:pt>
                <c:pt idx="20">
                  <c:v>4034</c:v>
                </c:pt>
                <c:pt idx="21">
                  <c:v>4071</c:v>
                </c:pt>
                <c:pt idx="22">
                  <c:v>4178</c:v>
                </c:pt>
                <c:pt idx="23" formatCode="General">
                  <c:v>4363</c:v>
                </c:pt>
                <c:pt idx="24" formatCode="General">
                  <c:v>4473</c:v>
                </c:pt>
                <c:pt idx="25">
                  <c:v>4569</c:v>
                </c:pt>
                <c:pt idx="26" formatCode="General">
                  <c:v>4711</c:v>
                </c:pt>
                <c:pt idx="27" formatCode="General">
                  <c:v>4809</c:v>
                </c:pt>
                <c:pt idx="28">
                  <c:v>4880</c:v>
                </c:pt>
                <c:pt idx="29" formatCode="General">
                  <c:v>4956</c:v>
                </c:pt>
                <c:pt idx="30">
                  <c:v>5110</c:v>
                </c:pt>
                <c:pt idx="31">
                  <c:v>5251</c:v>
                </c:pt>
                <c:pt idx="32">
                  <c:v>5411</c:v>
                </c:pt>
                <c:pt idx="33">
                  <c:v>5484</c:v>
                </c:pt>
                <c:pt idx="34">
                  <c:v>5724</c:v>
                </c:pt>
                <c:pt idx="35">
                  <c:v>5857</c:v>
                </c:pt>
                <c:pt idx="36">
                  <c:v>5952</c:v>
                </c:pt>
                <c:pt idx="37">
                  <c:v>6034</c:v>
                </c:pt>
                <c:pt idx="38">
                  <c:v>6133</c:v>
                </c:pt>
                <c:pt idx="39">
                  <c:v>6178</c:v>
                </c:pt>
                <c:pt idx="40">
                  <c:v>6254</c:v>
                </c:pt>
                <c:pt idx="41">
                  <c:v>6269</c:v>
                </c:pt>
                <c:pt idx="42">
                  <c:v>6354</c:v>
                </c:pt>
                <c:pt idx="46">
                  <c:v>6364</c:v>
                </c:pt>
                <c:pt idx="47">
                  <c:v>6419</c:v>
                </c:pt>
                <c:pt idx="48">
                  <c:v>6487</c:v>
                </c:pt>
                <c:pt idx="49">
                  <c:v>6518</c:v>
                </c:pt>
                <c:pt idx="50" formatCode="General">
                  <c:v>6547</c:v>
                </c:pt>
                <c:pt idx="51">
                  <c:v>6537</c:v>
                </c:pt>
                <c:pt idx="52">
                  <c:v>6445</c:v>
                </c:pt>
                <c:pt idx="53">
                  <c:v>6399</c:v>
                </c:pt>
                <c:pt idx="54">
                  <c:v>6413</c:v>
                </c:pt>
                <c:pt idx="55">
                  <c:v>6403</c:v>
                </c:pt>
                <c:pt idx="56">
                  <c:v>6500</c:v>
                </c:pt>
                <c:pt idx="57">
                  <c:v>6601</c:v>
                </c:pt>
                <c:pt idx="58">
                  <c:v>6650</c:v>
                </c:pt>
                <c:pt idx="59">
                  <c:v>6692</c:v>
                </c:pt>
                <c:pt idx="60">
                  <c:v>6716</c:v>
                </c:pt>
                <c:pt idx="61">
                  <c:v>6762</c:v>
                </c:pt>
                <c:pt idx="62">
                  <c:v>6802</c:v>
                </c:pt>
                <c:pt idx="63">
                  <c:v>6844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986-401F-9965-4726A1E675F4}"/>
            </c:ext>
          </c:extLst>
        </c:ser>
        <c:ser>
          <c:idx val="11"/>
          <c:order val="11"/>
          <c:tx>
            <c:strRef>
              <c:f>世帯!$D$105</c:f>
              <c:strCache>
                <c:ptCount val="1"/>
                <c:pt idx="0">
                  <c:v>利府町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世帯!$E$105:$BP$105</c:f>
              <c:numCache>
                <c:formatCode>0;"△ "0</c:formatCode>
                <c:ptCount val="64"/>
                <c:pt idx="19">
                  <c:v>2638</c:v>
                </c:pt>
                <c:pt idx="20">
                  <c:v>2702</c:v>
                </c:pt>
                <c:pt idx="21">
                  <c:v>2747</c:v>
                </c:pt>
                <c:pt idx="22">
                  <c:v>2771</c:v>
                </c:pt>
                <c:pt idx="23" formatCode="General">
                  <c:v>2845</c:v>
                </c:pt>
                <c:pt idx="24" formatCode="General">
                  <c:v>2901</c:v>
                </c:pt>
                <c:pt idx="25">
                  <c:v>2962</c:v>
                </c:pt>
                <c:pt idx="26" formatCode="General">
                  <c:v>3052</c:v>
                </c:pt>
                <c:pt idx="27" formatCode="General">
                  <c:v>3141</c:v>
                </c:pt>
                <c:pt idx="28">
                  <c:v>3268</c:v>
                </c:pt>
                <c:pt idx="29" formatCode="General">
                  <c:v>3534</c:v>
                </c:pt>
                <c:pt idx="30">
                  <c:v>4064</c:v>
                </c:pt>
                <c:pt idx="31">
                  <c:v>4677</c:v>
                </c:pt>
                <c:pt idx="32">
                  <c:v>5199</c:v>
                </c:pt>
                <c:pt idx="33">
                  <c:v>5863</c:v>
                </c:pt>
                <c:pt idx="34">
                  <c:v>6458</c:v>
                </c:pt>
                <c:pt idx="35">
                  <c:v>6985</c:v>
                </c:pt>
                <c:pt idx="36">
                  <c:v>7348</c:v>
                </c:pt>
                <c:pt idx="37">
                  <c:v>7748</c:v>
                </c:pt>
                <c:pt idx="38">
                  <c:v>8105</c:v>
                </c:pt>
                <c:pt idx="39">
                  <c:v>8373</c:v>
                </c:pt>
                <c:pt idx="40">
                  <c:v>8664</c:v>
                </c:pt>
                <c:pt idx="41">
                  <c:v>8918</c:v>
                </c:pt>
                <c:pt idx="42">
                  <c:v>9204</c:v>
                </c:pt>
                <c:pt idx="46">
                  <c:v>10270</c:v>
                </c:pt>
                <c:pt idx="47">
                  <c:v>10557</c:v>
                </c:pt>
                <c:pt idx="48">
                  <c:v>10797</c:v>
                </c:pt>
                <c:pt idx="49">
                  <c:v>11006</c:v>
                </c:pt>
                <c:pt idx="50" formatCode="General">
                  <c:v>11236</c:v>
                </c:pt>
                <c:pt idx="51">
                  <c:v>11559</c:v>
                </c:pt>
                <c:pt idx="52">
                  <c:v>11853</c:v>
                </c:pt>
                <c:pt idx="53">
                  <c:v>12110</c:v>
                </c:pt>
                <c:pt idx="54">
                  <c:v>12422</c:v>
                </c:pt>
                <c:pt idx="55">
                  <c:v>12695</c:v>
                </c:pt>
                <c:pt idx="56">
                  <c:v>12969</c:v>
                </c:pt>
                <c:pt idx="57">
                  <c:v>13091</c:v>
                </c:pt>
                <c:pt idx="58">
                  <c:v>13230</c:v>
                </c:pt>
                <c:pt idx="59">
                  <c:v>13310</c:v>
                </c:pt>
                <c:pt idx="60">
                  <c:v>13492</c:v>
                </c:pt>
                <c:pt idx="61">
                  <c:v>13755</c:v>
                </c:pt>
                <c:pt idx="62">
                  <c:v>13928</c:v>
                </c:pt>
                <c:pt idx="63">
                  <c:v>14087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986-401F-9965-4726A1E675F4}"/>
            </c:ext>
          </c:extLst>
        </c:ser>
        <c:ser>
          <c:idx val="12"/>
          <c:order val="12"/>
          <c:tx>
            <c:strRef>
              <c:f>世帯!$D$106</c:f>
              <c:strCache>
                <c:ptCount val="1"/>
                <c:pt idx="0">
                  <c:v>大和町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世帯!$E$106:$BP$106</c:f>
              <c:numCache>
                <c:formatCode>0;"△ "0</c:formatCode>
                <c:ptCount val="64"/>
                <c:pt idx="19">
                  <c:v>4194</c:v>
                </c:pt>
                <c:pt idx="20">
                  <c:v>4228</c:v>
                </c:pt>
                <c:pt idx="21">
                  <c:v>4262</c:v>
                </c:pt>
                <c:pt idx="22">
                  <c:v>4300</c:v>
                </c:pt>
                <c:pt idx="23" formatCode="General">
                  <c:v>4320</c:v>
                </c:pt>
                <c:pt idx="24" formatCode="General">
                  <c:v>4285</c:v>
                </c:pt>
                <c:pt idx="25">
                  <c:v>4270</c:v>
                </c:pt>
                <c:pt idx="26" formatCode="General">
                  <c:v>4516</c:v>
                </c:pt>
                <c:pt idx="27" formatCode="General">
                  <c:v>4582</c:v>
                </c:pt>
                <c:pt idx="28">
                  <c:v>4623</c:v>
                </c:pt>
                <c:pt idx="29" formatCode="General">
                  <c:v>4551</c:v>
                </c:pt>
                <c:pt idx="30">
                  <c:v>5107</c:v>
                </c:pt>
                <c:pt idx="31">
                  <c:v>5565</c:v>
                </c:pt>
                <c:pt idx="32">
                  <c:v>5757</c:v>
                </c:pt>
                <c:pt idx="33">
                  <c:v>5980</c:v>
                </c:pt>
                <c:pt idx="34">
                  <c:v>6416</c:v>
                </c:pt>
                <c:pt idx="35">
                  <c:v>6692</c:v>
                </c:pt>
                <c:pt idx="36">
                  <c:v>6926</c:v>
                </c:pt>
                <c:pt idx="37">
                  <c:v>7190</c:v>
                </c:pt>
                <c:pt idx="38">
                  <c:v>7414</c:v>
                </c:pt>
                <c:pt idx="39">
                  <c:v>7635</c:v>
                </c:pt>
                <c:pt idx="40">
                  <c:v>7738</c:v>
                </c:pt>
                <c:pt idx="41">
                  <c:v>7781</c:v>
                </c:pt>
                <c:pt idx="42">
                  <c:v>7894</c:v>
                </c:pt>
                <c:pt idx="46">
                  <c:v>8027</c:v>
                </c:pt>
                <c:pt idx="47">
                  <c:v>8051</c:v>
                </c:pt>
                <c:pt idx="48">
                  <c:v>8294</c:v>
                </c:pt>
                <c:pt idx="49">
                  <c:v>8531</c:v>
                </c:pt>
                <c:pt idx="50" formatCode="General">
                  <c:v>8760</c:v>
                </c:pt>
                <c:pt idx="51">
                  <c:v>9167</c:v>
                </c:pt>
                <c:pt idx="52">
                  <c:v>9572</c:v>
                </c:pt>
                <c:pt idx="53">
                  <c:v>9811</c:v>
                </c:pt>
                <c:pt idx="54">
                  <c:v>10178</c:v>
                </c:pt>
                <c:pt idx="55">
                  <c:v>10623</c:v>
                </c:pt>
                <c:pt idx="56">
                  <c:v>11180</c:v>
                </c:pt>
                <c:pt idx="57">
                  <c:v>11498</c:v>
                </c:pt>
                <c:pt idx="58">
                  <c:v>11672</c:v>
                </c:pt>
                <c:pt idx="59">
                  <c:v>11776</c:v>
                </c:pt>
                <c:pt idx="60">
                  <c:v>11967</c:v>
                </c:pt>
                <c:pt idx="61">
                  <c:v>12092</c:v>
                </c:pt>
                <c:pt idx="62">
                  <c:v>12148</c:v>
                </c:pt>
                <c:pt idx="63">
                  <c:v>12342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86-401F-9965-4726A1E675F4}"/>
            </c:ext>
          </c:extLst>
        </c:ser>
        <c:ser>
          <c:idx val="13"/>
          <c:order val="13"/>
          <c:tx>
            <c:strRef>
              <c:f>世帯!$D$107</c:f>
              <c:strCache>
                <c:ptCount val="1"/>
                <c:pt idx="0">
                  <c:v>大郷町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世帯!$E$107:$BP$107</c:f>
              <c:numCache>
                <c:formatCode>0;"△ "0</c:formatCode>
                <c:ptCount val="64"/>
                <c:pt idx="19">
                  <c:v>2178</c:v>
                </c:pt>
                <c:pt idx="20">
                  <c:v>2185</c:v>
                </c:pt>
                <c:pt idx="21">
                  <c:v>2181</c:v>
                </c:pt>
                <c:pt idx="22">
                  <c:v>2172</c:v>
                </c:pt>
                <c:pt idx="23" formatCode="General">
                  <c:v>2177</c:v>
                </c:pt>
                <c:pt idx="24" formatCode="General">
                  <c:v>2175</c:v>
                </c:pt>
                <c:pt idx="25">
                  <c:v>2177</c:v>
                </c:pt>
                <c:pt idx="26" formatCode="General">
                  <c:v>2191</c:v>
                </c:pt>
                <c:pt idx="27" formatCode="General">
                  <c:v>2189</c:v>
                </c:pt>
                <c:pt idx="28">
                  <c:v>2198</c:v>
                </c:pt>
                <c:pt idx="29" formatCode="General">
                  <c:v>2207</c:v>
                </c:pt>
                <c:pt idx="30">
                  <c:v>2212</c:v>
                </c:pt>
                <c:pt idx="31">
                  <c:v>2224</c:v>
                </c:pt>
                <c:pt idx="32">
                  <c:v>2228</c:v>
                </c:pt>
                <c:pt idx="33">
                  <c:v>2240</c:v>
                </c:pt>
                <c:pt idx="34">
                  <c:v>2267</c:v>
                </c:pt>
                <c:pt idx="35">
                  <c:v>2324</c:v>
                </c:pt>
                <c:pt idx="36">
                  <c:v>2329</c:v>
                </c:pt>
                <c:pt idx="37">
                  <c:v>2343</c:v>
                </c:pt>
                <c:pt idx="38">
                  <c:v>2354</c:v>
                </c:pt>
                <c:pt idx="39">
                  <c:v>2372</c:v>
                </c:pt>
                <c:pt idx="40">
                  <c:v>2381</c:v>
                </c:pt>
                <c:pt idx="41">
                  <c:v>2405</c:v>
                </c:pt>
                <c:pt idx="42">
                  <c:v>2417</c:v>
                </c:pt>
                <c:pt idx="46">
                  <c:v>2533</c:v>
                </c:pt>
                <c:pt idx="47">
                  <c:v>2552</c:v>
                </c:pt>
                <c:pt idx="48">
                  <c:v>2567</c:v>
                </c:pt>
                <c:pt idx="49">
                  <c:v>2574</c:v>
                </c:pt>
                <c:pt idx="50" formatCode="General">
                  <c:v>2612</c:v>
                </c:pt>
                <c:pt idx="51">
                  <c:v>2618</c:v>
                </c:pt>
                <c:pt idx="52">
                  <c:v>2643</c:v>
                </c:pt>
                <c:pt idx="53">
                  <c:v>2666</c:v>
                </c:pt>
                <c:pt idx="54">
                  <c:v>2689</c:v>
                </c:pt>
                <c:pt idx="55">
                  <c:v>2688</c:v>
                </c:pt>
                <c:pt idx="56">
                  <c:v>2744</c:v>
                </c:pt>
                <c:pt idx="57">
                  <c:v>2751</c:v>
                </c:pt>
                <c:pt idx="58">
                  <c:v>2769</c:v>
                </c:pt>
                <c:pt idx="59">
                  <c:v>2794</c:v>
                </c:pt>
                <c:pt idx="60">
                  <c:v>2798</c:v>
                </c:pt>
                <c:pt idx="61">
                  <c:v>2842</c:v>
                </c:pt>
                <c:pt idx="62">
                  <c:v>2865</c:v>
                </c:pt>
                <c:pt idx="63">
                  <c:v>2925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986-401F-9965-4726A1E675F4}"/>
            </c:ext>
          </c:extLst>
        </c:ser>
        <c:ser>
          <c:idx val="14"/>
          <c:order val="14"/>
          <c:tx>
            <c:strRef>
              <c:f>世帯!$D$108</c:f>
              <c:strCache>
                <c:ptCount val="1"/>
                <c:pt idx="0">
                  <c:v>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世帯!$E$108:$BP$108</c:f>
              <c:numCache>
                <c:formatCode>0;"△ "0</c:formatCode>
                <c:ptCount val="64"/>
                <c:pt idx="19">
                  <c:v>3137</c:v>
                </c:pt>
                <c:pt idx="20">
                  <c:v>3428</c:v>
                </c:pt>
                <c:pt idx="21">
                  <c:v>3675</c:v>
                </c:pt>
                <c:pt idx="22">
                  <c:v>3891</c:v>
                </c:pt>
                <c:pt idx="23" formatCode="General">
                  <c:v>4114</c:v>
                </c:pt>
                <c:pt idx="24" formatCode="General">
                  <c:v>4368</c:v>
                </c:pt>
                <c:pt idx="25">
                  <c:v>4611</c:v>
                </c:pt>
                <c:pt idx="26" formatCode="General">
                  <c:v>4870</c:v>
                </c:pt>
                <c:pt idx="27" formatCode="General">
                  <c:v>5092</c:v>
                </c:pt>
                <c:pt idx="28">
                  <c:v>5392</c:v>
                </c:pt>
                <c:pt idx="29" formatCode="General">
                  <c:v>5794</c:v>
                </c:pt>
                <c:pt idx="30">
                  <c:v>6430</c:v>
                </c:pt>
                <c:pt idx="31">
                  <c:v>7013</c:v>
                </c:pt>
                <c:pt idx="32">
                  <c:v>7417</c:v>
                </c:pt>
                <c:pt idx="33">
                  <c:v>7767</c:v>
                </c:pt>
                <c:pt idx="34">
                  <c:v>8169</c:v>
                </c:pt>
                <c:pt idx="35">
                  <c:v>8632</c:v>
                </c:pt>
                <c:pt idx="36">
                  <c:v>9070</c:v>
                </c:pt>
                <c:pt idx="37">
                  <c:v>9586</c:v>
                </c:pt>
                <c:pt idx="38">
                  <c:v>10055</c:v>
                </c:pt>
                <c:pt idx="39">
                  <c:v>10480</c:v>
                </c:pt>
                <c:pt idx="40">
                  <c:v>10912</c:v>
                </c:pt>
                <c:pt idx="41">
                  <c:v>11308</c:v>
                </c:pt>
                <c:pt idx="42">
                  <c:v>11641</c:v>
                </c:pt>
                <c:pt idx="46">
                  <c:v>13975</c:v>
                </c:pt>
                <c:pt idx="47">
                  <c:v>14538</c:v>
                </c:pt>
                <c:pt idx="48">
                  <c:v>15011</c:v>
                </c:pt>
                <c:pt idx="49">
                  <c:v>15441</c:v>
                </c:pt>
                <c:pt idx="50" formatCode="General">
                  <c:v>15889</c:v>
                </c:pt>
                <c:pt idx="51">
                  <c:v>16328</c:v>
                </c:pt>
                <c:pt idx="52">
                  <c:v>16821</c:v>
                </c:pt>
                <c:pt idx="53">
                  <c:v>17201</c:v>
                </c:pt>
                <c:pt idx="54">
                  <c:v>17722</c:v>
                </c:pt>
                <c:pt idx="55">
                  <c:v>18137</c:v>
                </c:pt>
                <c:pt idx="56">
                  <c:v>18549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986-401F-9965-4726A1E675F4}"/>
            </c:ext>
          </c:extLst>
        </c:ser>
        <c:ser>
          <c:idx val="15"/>
          <c:order val="15"/>
          <c:tx>
            <c:strRef>
              <c:f>世帯!$D$109</c:f>
              <c:strCache>
                <c:ptCount val="1"/>
                <c:pt idx="0">
                  <c:v>大衡村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世帯!$E$109:$BP$109</c:f>
              <c:numCache>
                <c:formatCode>0;"△ "0</c:formatCode>
                <c:ptCount val="64"/>
                <c:pt idx="19">
                  <c:v>1153</c:v>
                </c:pt>
                <c:pt idx="20">
                  <c:v>1155</c:v>
                </c:pt>
                <c:pt idx="21">
                  <c:v>1179</c:v>
                </c:pt>
                <c:pt idx="22">
                  <c:v>1245</c:v>
                </c:pt>
                <c:pt idx="23" formatCode="General">
                  <c:v>1266</c:v>
                </c:pt>
                <c:pt idx="24" formatCode="General">
                  <c:v>1280</c:v>
                </c:pt>
                <c:pt idx="25">
                  <c:v>1277</c:v>
                </c:pt>
                <c:pt idx="26" formatCode="General">
                  <c:v>1301</c:v>
                </c:pt>
                <c:pt idx="27" formatCode="General">
                  <c:v>1316</c:v>
                </c:pt>
                <c:pt idx="28">
                  <c:v>1312</c:v>
                </c:pt>
                <c:pt idx="29" formatCode="General">
                  <c:v>1385</c:v>
                </c:pt>
                <c:pt idx="30">
                  <c:v>1459</c:v>
                </c:pt>
                <c:pt idx="31">
                  <c:v>1489</c:v>
                </c:pt>
                <c:pt idx="32">
                  <c:v>1535</c:v>
                </c:pt>
                <c:pt idx="33">
                  <c:v>1546</c:v>
                </c:pt>
                <c:pt idx="34">
                  <c:v>1552</c:v>
                </c:pt>
                <c:pt idx="35">
                  <c:v>1550</c:v>
                </c:pt>
                <c:pt idx="36">
                  <c:v>1592</c:v>
                </c:pt>
                <c:pt idx="37">
                  <c:v>1605</c:v>
                </c:pt>
                <c:pt idx="38">
                  <c:v>1596</c:v>
                </c:pt>
                <c:pt idx="39">
                  <c:v>1650</c:v>
                </c:pt>
                <c:pt idx="40">
                  <c:v>1642</c:v>
                </c:pt>
                <c:pt idx="41">
                  <c:v>1641</c:v>
                </c:pt>
                <c:pt idx="42">
                  <c:v>1613</c:v>
                </c:pt>
                <c:pt idx="46">
                  <c:v>1572</c:v>
                </c:pt>
                <c:pt idx="47">
                  <c:v>1580</c:v>
                </c:pt>
                <c:pt idx="48">
                  <c:v>1595</c:v>
                </c:pt>
                <c:pt idx="49">
                  <c:v>1575</c:v>
                </c:pt>
                <c:pt idx="50" formatCode="General">
                  <c:v>1570</c:v>
                </c:pt>
                <c:pt idx="51">
                  <c:v>1616</c:v>
                </c:pt>
                <c:pt idx="52">
                  <c:v>1678</c:v>
                </c:pt>
                <c:pt idx="53">
                  <c:v>1706</c:v>
                </c:pt>
                <c:pt idx="54">
                  <c:v>1811</c:v>
                </c:pt>
                <c:pt idx="55">
                  <c:v>1848</c:v>
                </c:pt>
                <c:pt idx="56">
                  <c:v>1978</c:v>
                </c:pt>
                <c:pt idx="57">
                  <c:v>1999</c:v>
                </c:pt>
                <c:pt idx="58">
                  <c:v>2049</c:v>
                </c:pt>
                <c:pt idx="59">
                  <c:v>2108</c:v>
                </c:pt>
                <c:pt idx="60">
                  <c:v>2125</c:v>
                </c:pt>
                <c:pt idx="61">
                  <c:v>2107</c:v>
                </c:pt>
                <c:pt idx="62">
                  <c:v>2102</c:v>
                </c:pt>
                <c:pt idx="63">
                  <c:v>2102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986-401F-9965-4726A1E67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400576"/>
        <c:axId val="253402496"/>
      </c:lineChart>
      <c:catAx>
        <c:axId val="25340057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40249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402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5340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605633802816902E-2"/>
          <c:y val="8.3194675540765387E-3"/>
          <c:w val="0.96389894506429941"/>
          <c:h val="0.123924868594362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大崎･栗原ﾌﾞﾛｯｸ旧町村の世帯数</a:t>
            </a:r>
            <a:endParaRPr lang="ja-JP" altLang="en-US" sz="12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/3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月末)</a:t>
            </a:r>
          </a:p>
        </c:rich>
      </c:tx>
      <c:layout>
        <c:manualLayout>
          <c:xMode val="edge"/>
          <c:yMode val="edge"/>
          <c:x val="0.10444966168219802"/>
          <c:y val="0.164706047773440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038869257950523E-2"/>
          <c:y val="0.14151277046251573"/>
          <c:w val="0.88692579505300351"/>
          <c:h val="0.79645156487791968"/>
        </c:manualLayout>
      </c:layout>
      <c:lineChart>
        <c:grouping val="standard"/>
        <c:varyColors val="0"/>
        <c:ser>
          <c:idx val="0"/>
          <c:order val="0"/>
          <c:tx>
            <c:strRef>
              <c:f>世帯!$D$131</c:f>
              <c:strCache>
                <c:ptCount val="1"/>
                <c:pt idx="0">
                  <c:v>中新田町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世帯!$E$131:$BP$131</c:f>
              <c:numCache>
                <c:formatCode>0;"△ "0</c:formatCode>
                <c:ptCount val="64"/>
                <c:pt idx="19">
                  <c:v>3612</c:v>
                </c:pt>
                <c:pt idx="20">
                  <c:v>3582</c:v>
                </c:pt>
                <c:pt idx="21">
                  <c:v>3604</c:v>
                </c:pt>
                <c:pt idx="22">
                  <c:v>3613</c:v>
                </c:pt>
                <c:pt idx="23">
                  <c:v>3619</c:v>
                </c:pt>
                <c:pt idx="24">
                  <c:v>3635</c:v>
                </c:pt>
                <c:pt idx="25">
                  <c:v>3647</c:v>
                </c:pt>
                <c:pt idx="26">
                  <c:v>3661</c:v>
                </c:pt>
                <c:pt idx="27">
                  <c:v>3700</c:v>
                </c:pt>
                <c:pt idx="28">
                  <c:v>3706</c:v>
                </c:pt>
                <c:pt idx="29">
                  <c:v>3723</c:v>
                </c:pt>
                <c:pt idx="30">
                  <c:v>3731</c:v>
                </c:pt>
                <c:pt idx="31">
                  <c:v>3744</c:v>
                </c:pt>
                <c:pt idx="32">
                  <c:v>3761</c:v>
                </c:pt>
                <c:pt idx="33">
                  <c:v>3810</c:v>
                </c:pt>
                <c:pt idx="34">
                  <c:v>3880</c:v>
                </c:pt>
                <c:pt idx="35">
                  <c:v>3919</c:v>
                </c:pt>
                <c:pt idx="36">
                  <c:v>3927</c:v>
                </c:pt>
                <c:pt idx="37">
                  <c:v>3944</c:v>
                </c:pt>
                <c:pt idx="38">
                  <c:v>4015</c:v>
                </c:pt>
                <c:pt idx="39">
                  <c:v>4052</c:v>
                </c:pt>
                <c:pt idx="40">
                  <c:v>4051</c:v>
                </c:pt>
                <c:pt idx="41">
                  <c:v>4083</c:v>
                </c:pt>
                <c:pt idx="42">
                  <c:v>4100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50-436B-A69A-5255B2E15961}"/>
            </c:ext>
          </c:extLst>
        </c:ser>
        <c:ser>
          <c:idx val="1"/>
          <c:order val="1"/>
          <c:tx>
            <c:strRef>
              <c:f>世帯!$D$132</c:f>
              <c:strCache>
                <c:ptCount val="1"/>
                <c:pt idx="0">
                  <c:v>小野田町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世帯!$E$132:$BP$132</c:f>
              <c:numCache>
                <c:formatCode>0;"△ "0</c:formatCode>
                <c:ptCount val="64"/>
                <c:pt idx="19">
                  <c:v>2117</c:v>
                </c:pt>
                <c:pt idx="20">
                  <c:v>2085</c:v>
                </c:pt>
                <c:pt idx="21">
                  <c:v>2098</c:v>
                </c:pt>
                <c:pt idx="22">
                  <c:v>2102</c:v>
                </c:pt>
                <c:pt idx="23">
                  <c:v>2092</c:v>
                </c:pt>
                <c:pt idx="24">
                  <c:v>2100</c:v>
                </c:pt>
                <c:pt idx="25">
                  <c:v>2090</c:v>
                </c:pt>
                <c:pt idx="26">
                  <c:v>2088</c:v>
                </c:pt>
                <c:pt idx="27">
                  <c:v>2090</c:v>
                </c:pt>
                <c:pt idx="28">
                  <c:v>2097</c:v>
                </c:pt>
                <c:pt idx="29">
                  <c:v>2097</c:v>
                </c:pt>
                <c:pt idx="30">
                  <c:v>2093</c:v>
                </c:pt>
                <c:pt idx="31">
                  <c:v>2087</c:v>
                </c:pt>
                <c:pt idx="32">
                  <c:v>2084</c:v>
                </c:pt>
                <c:pt idx="33">
                  <c:v>2077</c:v>
                </c:pt>
                <c:pt idx="34">
                  <c:v>2069</c:v>
                </c:pt>
                <c:pt idx="35">
                  <c:v>2069</c:v>
                </c:pt>
                <c:pt idx="36">
                  <c:v>2106</c:v>
                </c:pt>
                <c:pt idx="37">
                  <c:v>2110</c:v>
                </c:pt>
                <c:pt idx="38">
                  <c:v>2110</c:v>
                </c:pt>
                <c:pt idx="39">
                  <c:v>2110</c:v>
                </c:pt>
                <c:pt idx="40">
                  <c:v>2098</c:v>
                </c:pt>
                <c:pt idx="41">
                  <c:v>2098</c:v>
                </c:pt>
                <c:pt idx="42">
                  <c:v>2099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50-436B-A69A-5255B2E15961}"/>
            </c:ext>
          </c:extLst>
        </c:ser>
        <c:ser>
          <c:idx val="2"/>
          <c:order val="2"/>
          <c:tx>
            <c:strRef>
              <c:f>世帯!$D$133</c:f>
              <c:strCache>
                <c:ptCount val="1"/>
                <c:pt idx="0">
                  <c:v>宮崎町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世帯!$E$133:$BP$133</c:f>
              <c:numCache>
                <c:formatCode>0;"△ "0</c:formatCode>
                <c:ptCount val="64"/>
                <c:pt idx="19">
                  <c:v>1559</c:v>
                </c:pt>
                <c:pt idx="20">
                  <c:v>1565</c:v>
                </c:pt>
                <c:pt idx="21">
                  <c:v>1563</c:v>
                </c:pt>
                <c:pt idx="22">
                  <c:v>1563</c:v>
                </c:pt>
                <c:pt idx="23">
                  <c:v>1567</c:v>
                </c:pt>
                <c:pt idx="24">
                  <c:v>1569</c:v>
                </c:pt>
                <c:pt idx="25">
                  <c:v>1575</c:v>
                </c:pt>
                <c:pt idx="26">
                  <c:v>1580</c:v>
                </c:pt>
                <c:pt idx="27">
                  <c:v>1583</c:v>
                </c:pt>
                <c:pt idx="28">
                  <c:v>1576</c:v>
                </c:pt>
                <c:pt idx="29">
                  <c:v>1576</c:v>
                </c:pt>
                <c:pt idx="30">
                  <c:v>1577</c:v>
                </c:pt>
                <c:pt idx="31">
                  <c:v>1588</c:v>
                </c:pt>
                <c:pt idx="32">
                  <c:v>1589</c:v>
                </c:pt>
                <c:pt idx="33">
                  <c:v>1592</c:v>
                </c:pt>
                <c:pt idx="34">
                  <c:v>1590</c:v>
                </c:pt>
                <c:pt idx="35">
                  <c:v>1584</c:v>
                </c:pt>
                <c:pt idx="36">
                  <c:v>1585</c:v>
                </c:pt>
                <c:pt idx="37">
                  <c:v>1582</c:v>
                </c:pt>
                <c:pt idx="38">
                  <c:v>1582</c:v>
                </c:pt>
                <c:pt idx="39">
                  <c:v>1578</c:v>
                </c:pt>
                <c:pt idx="40">
                  <c:v>1578</c:v>
                </c:pt>
                <c:pt idx="41">
                  <c:v>1578</c:v>
                </c:pt>
                <c:pt idx="42">
                  <c:v>1572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50-436B-A69A-5255B2E15961}"/>
            </c:ext>
          </c:extLst>
        </c:ser>
        <c:ser>
          <c:idx val="3"/>
          <c:order val="3"/>
          <c:tx>
            <c:strRef>
              <c:f>世帯!$D$110</c:f>
              <c:strCache>
                <c:ptCount val="1"/>
                <c:pt idx="0">
                  <c:v>色麻町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世帯!$E$110:$BP$110</c:f>
              <c:numCache>
                <c:formatCode>0;"△ "0</c:formatCode>
                <c:ptCount val="64"/>
                <c:pt idx="19">
                  <c:v>1766</c:v>
                </c:pt>
                <c:pt idx="20">
                  <c:v>1783</c:v>
                </c:pt>
                <c:pt idx="21">
                  <c:v>1790</c:v>
                </c:pt>
                <c:pt idx="22">
                  <c:v>1803</c:v>
                </c:pt>
                <c:pt idx="23" formatCode="General">
                  <c:v>1796</c:v>
                </c:pt>
                <c:pt idx="24" formatCode="General">
                  <c:v>1815</c:v>
                </c:pt>
                <c:pt idx="25">
                  <c:v>1821</c:v>
                </c:pt>
                <c:pt idx="26" formatCode="General">
                  <c:v>1830</c:v>
                </c:pt>
                <c:pt idx="27" formatCode="General">
                  <c:v>1830</c:v>
                </c:pt>
                <c:pt idx="28">
                  <c:v>1822</c:v>
                </c:pt>
                <c:pt idx="29" formatCode="General">
                  <c:v>1824</c:v>
                </c:pt>
                <c:pt idx="30">
                  <c:v>1815</c:v>
                </c:pt>
                <c:pt idx="31">
                  <c:v>1807</c:v>
                </c:pt>
                <c:pt idx="32">
                  <c:v>1819</c:v>
                </c:pt>
                <c:pt idx="33">
                  <c:v>1823</c:v>
                </c:pt>
                <c:pt idx="34">
                  <c:v>1825</c:v>
                </c:pt>
                <c:pt idx="35">
                  <c:v>1828</c:v>
                </c:pt>
                <c:pt idx="36">
                  <c:v>1841</c:v>
                </c:pt>
                <c:pt idx="37">
                  <c:v>1851</c:v>
                </c:pt>
                <c:pt idx="38">
                  <c:v>1960</c:v>
                </c:pt>
                <c:pt idx="39">
                  <c:v>1991</c:v>
                </c:pt>
                <c:pt idx="40">
                  <c:v>1995</c:v>
                </c:pt>
                <c:pt idx="41">
                  <c:v>1990</c:v>
                </c:pt>
                <c:pt idx="42">
                  <c:v>1998</c:v>
                </c:pt>
                <c:pt idx="46">
                  <c:v>1933</c:v>
                </c:pt>
                <c:pt idx="47">
                  <c:v>1956</c:v>
                </c:pt>
                <c:pt idx="48">
                  <c:v>1954</c:v>
                </c:pt>
                <c:pt idx="49">
                  <c:v>1929</c:v>
                </c:pt>
                <c:pt idx="50" formatCode="General">
                  <c:v>1954</c:v>
                </c:pt>
                <c:pt idx="51">
                  <c:v>1954</c:v>
                </c:pt>
                <c:pt idx="52">
                  <c:v>1970</c:v>
                </c:pt>
                <c:pt idx="53">
                  <c:v>1960</c:v>
                </c:pt>
                <c:pt idx="54">
                  <c:v>2047</c:v>
                </c:pt>
                <c:pt idx="55">
                  <c:v>2047</c:v>
                </c:pt>
                <c:pt idx="56">
                  <c:v>2113</c:v>
                </c:pt>
                <c:pt idx="57">
                  <c:v>2104</c:v>
                </c:pt>
                <c:pt idx="58">
                  <c:v>2098</c:v>
                </c:pt>
                <c:pt idx="59">
                  <c:v>2083</c:v>
                </c:pt>
                <c:pt idx="60">
                  <c:v>2091</c:v>
                </c:pt>
                <c:pt idx="61">
                  <c:v>2077</c:v>
                </c:pt>
                <c:pt idx="62">
                  <c:v>2078</c:v>
                </c:pt>
                <c:pt idx="63">
                  <c:v>2098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50-436B-A69A-5255B2E15961}"/>
            </c:ext>
          </c:extLst>
        </c:ser>
        <c:ser>
          <c:idx val="4"/>
          <c:order val="4"/>
          <c:tx>
            <c:strRef>
              <c:f>世帯!$D$134</c:f>
              <c:strCache>
                <c:ptCount val="1"/>
                <c:pt idx="0">
                  <c:v>松山町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世帯!$E$134:$BP$134</c:f>
              <c:numCache>
                <c:formatCode>0;"△ "0</c:formatCode>
                <c:ptCount val="64"/>
                <c:pt idx="19">
                  <c:v>1751</c:v>
                </c:pt>
                <c:pt idx="20">
                  <c:v>1780</c:v>
                </c:pt>
                <c:pt idx="21">
                  <c:v>1804</c:v>
                </c:pt>
                <c:pt idx="22">
                  <c:v>1825</c:v>
                </c:pt>
                <c:pt idx="23">
                  <c:v>1815</c:v>
                </c:pt>
                <c:pt idx="24">
                  <c:v>1814</c:v>
                </c:pt>
                <c:pt idx="25">
                  <c:v>1805</c:v>
                </c:pt>
                <c:pt idx="26">
                  <c:v>1807</c:v>
                </c:pt>
                <c:pt idx="27">
                  <c:v>1816</c:v>
                </c:pt>
                <c:pt idx="28">
                  <c:v>1819</c:v>
                </c:pt>
                <c:pt idx="29">
                  <c:v>1812</c:v>
                </c:pt>
                <c:pt idx="30">
                  <c:v>1815</c:v>
                </c:pt>
                <c:pt idx="31">
                  <c:v>1822</c:v>
                </c:pt>
                <c:pt idx="32">
                  <c:v>1872</c:v>
                </c:pt>
                <c:pt idx="33">
                  <c:v>1825</c:v>
                </c:pt>
                <c:pt idx="34">
                  <c:v>1830</c:v>
                </c:pt>
                <c:pt idx="35">
                  <c:v>1838</c:v>
                </c:pt>
                <c:pt idx="36">
                  <c:v>1837</c:v>
                </c:pt>
                <c:pt idx="37">
                  <c:v>1854</c:v>
                </c:pt>
                <c:pt idx="38">
                  <c:v>1889</c:v>
                </c:pt>
                <c:pt idx="39">
                  <c:v>1955</c:v>
                </c:pt>
                <c:pt idx="40">
                  <c:v>1994</c:v>
                </c:pt>
                <c:pt idx="41">
                  <c:v>2027</c:v>
                </c:pt>
                <c:pt idx="42">
                  <c:v>2043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50-436B-A69A-5255B2E15961}"/>
            </c:ext>
          </c:extLst>
        </c:ser>
        <c:ser>
          <c:idx val="5"/>
          <c:order val="5"/>
          <c:tx>
            <c:strRef>
              <c:f>世帯!$D$135</c:f>
              <c:strCache>
                <c:ptCount val="1"/>
                <c:pt idx="0">
                  <c:v>三本木町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世帯!$E$135:$BP$135</c:f>
              <c:numCache>
                <c:formatCode>0;"△ "0</c:formatCode>
                <c:ptCount val="64"/>
                <c:pt idx="19">
                  <c:v>2035</c:v>
                </c:pt>
                <c:pt idx="20">
                  <c:v>2042</c:v>
                </c:pt>
                <c:pt idx="21">
                  <c:v>2027</c:v>
                </c:pt>
                <c:pt idx="22">
                  <c:v>2053</c:v>
                </c:pt>
                <c:pt idx="23">
                  <c:v>2071</c:v>
                </c:pt>
                <c:pt idx="24">
                  <c:v>2069</c:v>
                </c:pt>
                <c:pt idx="25">
                  <c:v>2096</c:v>
                </c:pt>
                <c:pt idx="26">
                  <c:v>2106</c:v>
                </c:pt>
                <c:pt idx="27">
                  <c:v>2117</c:v>
                </c:pt>
                <c:pt idx="28">
                  <c:v>2123</c:v>
                </c:pt>
                <c:pt idx="29">
                  <c:v>2136</c:v>
                </c:pt>
                <c:pt idx="30">
                  <c:v>2138</c:v>
                </c:pt>
                <c:pt idx="31">
                  <c:v>2162</c:v>
                </c:pt>
                <c:pt idx="32">
                  <c:v>2168</c:v>
                </c:pt>
                <c:pt idx="33">
                  <c:v>2187</c:v>
                </c:pt>
                <c:pt idx="34">
                  <c:v>2193</c:v>
                </c:pt>
                <c:pt idx="35">
                  <c:v>2228</c:v>
                </c:pt>
                <c:pt idx="36">
                  <c:v>2235</c:v>
                </c:pt>
                <c:pt idx="37">
                  <c:v>2281</c:v>
                </c:pt>
                <c:pt idx="38">
                  <c:v>2314</c:v>
                </c:pt>
                <c:pt idx="39">
                  <c:v>2350</c:v>
                </c:pt>
                <c:pt idx="40">
                  <c:v>2369</c:v>
                </c:pt>
                <c:pt idx="41">
                  <c:v>2392</c:v>
                </c:pt>
                <c:pt idx="42">
                  <c:v>2423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50-436B-A69A-5255B2E15961}"/>
            </c:ext>
          </c:extLst>
        </c:ser>
        <c:ser>
          <c:idx val="6"/>
          <c:order val="6"/>
          <c:tx>
            <c:strRef>
              <c:f>世帯!$D$136</c:f>
              <c:strCache>
                <c:ptCount val="1"/>
                <c:pt idx="0">
                  <c:v>鹿島台町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世帯!$E$136:$BP$136</c:f>
              <c:numCache>
                <c:formatCode>0;"△ "0</c:formatCode>
                <c:ptCount val="64"/>
                <c:pt idx="19">
                  <c:v>3484</c:v>
                </c:pt>
                <c:pt idx="20">
                  <c:v>3501</c:v>
                </c:pt>
                <c:pt idx="21">
                  <c:v>3526</c:v>
                </c:pt>
                <c:pt idx="22">
                  <c:v>3541</c:v>
                </c:pt>
                <c:pt idx="23">
                  <c:v>3570</c:v>
                </c:pt>
                <c:pt idx="24">
                  <c:v>3593</c:v>
                </c:pt>
                <c:pt idx="25">
                  <c:v>3602</c:v>
                </c:pt>
                <c:pt idx="26">
                  <c:v>3636</c:v>
                </c:pt>
                <c:pt idx="27">
                  <c:v>3658</c:v>
                </c:pt>
                <c:pt idx="28">
                  <c:v>3704</c:v>
                </c:pt>
                <c:pt idx="29">
                  <c:v>3735</c:v>
                </c:pt>
                <c:pt idx="30">
                  <c:v>3762</c:v>
                </c:pt>
                <c:pt idx="31">
                  <c:v>3557</c:v>
                </c:pt>
                <c:pt idx="32">
                  <c:v>3605</c:v>
                </c:pt>
                <c:pt idx="33">
                  <c:v>3654</c:v>
                </c:pt>
                <c:pt idx="34">
                  <c:v>3777</c:v>
                </c:pt>
                <c:pt idx="35">
                  <c:v>3938</c:v>
                </c:pt>
                <c:pt idx="36">
                  <c:v>3959</c:v>
                </c:pt>
                <c:pt idx="37">
                  <c:v>4006</c:v>
                </c:pt>
                <c:pt idx="38">
                  <c:v>4072</c:v>
                </c:pt>
                <c:pt idx="39">
                  <c:v>4102</c:v>
                </c:pt>
                <c:pt idx="40">
                  <c:v>4151</c:v>
                </c:pt>
                <c:pt idx="41">
                  <c:v>4193</c:v>
                </c:pt>
                <c:pt idx="42">
                  <c:v>4213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D50-436B-A69A-5255B2E15961}"/>
            </c:ext>
          </c:extLst>
        </c:ser>
        <c:ser>
          <c:idx val="7"/>
          <c:order val="7"/>
          <c:tx>
            <c:strRef>
              <c:f>世帯!$D$137</c:f>
              <c:strCache>
                <c:ptCount val="1"/>
                <c:pt idx="0">
                  <c:v>岩出山町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世帯!$E$137:$BP$137</c:f>
              <c:numCache>
                <c:formatCode>0;"△ "0</c:formatCode>
                <c:ptCount val="64"/>
                <c:pt idx="19">
                  <c:v>4074</c:v>
                </c:pt>
                <c:pt idx="20">
                  <c:v>4087</c:v>
                </c:pt>
                <c:pt idx="21">
                  <c:v>4113</c:v>
                </c:pt>
                <c:pt idx="22">
                  <c:v>4110</c:v>
                </c:pt>
                <c:pt idx="23">
                  <c:v>4127</c:v>
                </c:pt>
                <c:pt idx="24">
                  <c:v>4142</c:v>
                </c:pt>
                <c:pt idx="25">
                  <c:v>4150</c:v>
                </c:pt>
                <c:pt idx="26">
                  <c:v>4169</c:v>
                </c:pt>
                <c:pt idx="27">
                  <c:v>4146</c:v>
                </c:pt>
                <c:pt idx="28">
                  <c:v>4173</c:v>
                </c:pt>
                <c:pt idx="29">
                  <c:v>4201</c:v>
                </c:pt>
                <c:pt idx="30">
                  <c:v>4249</c:v>
                </c:pt>
                <c:pt idx="31">
                  <c:v>4257</c:v>
                </c:pt>
                <c:pt idx="32">
                  <c:v>4253</c:v>
                </c:pt>
                <c:pt idx="33">
                  <c:v>4229</c:v>
                </c:pt>
                <c:pt idx="34">
                  <c:v>4216</c:v>
                </c:pt>
                <c:pt idx="35">
                  <c:v>4260</c:v>
                </c:pt>
                <c:pt idx="36">
                  <c:v>4270</c:v>
                </c:pt>
                <c:pt idx="37">
                  <c:v>4259</c:v>
                </c:pt>
                <c:pt idx="38">
                  <c:v>4277</c:v>
                </c:pt>
                <c:pt idx="39">
                  <c:v>4293</c:v>
                </c:pt>
                <c:pt idx="40">
                  <c:v>4351</c:v>
                </c:pt>
                <c:pt idx="41">
                  <c:v>4370</c:v>
                </c:pt>
                <c:pt idx="42">
                  <c:v>4374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D50-436B-A69A-5255B2E15961}"/>
            </c:ext>
          </c:extLst>
        </c:ser>
        <c:ser>
          <c:idx val="8"/>
          <c:order val="8"/>
          <c:tx>
            <c:strRef>
              <c:f>世帯!$D$138</c:f>
              <c:strCache>
                <c:ptCount val="1"/>
                <c:pt idx="0">
                  <c:v>鳴子町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世帯!$E$138:$BP$138</c:f>
              <c:numCache>
                <c:formatCode>0;"△ "0</c:formatCode>
                <c:ptCount val="64"/>
                <c:pt idx="19">
                  <c:v>3502</c:v>
                </c:pt>
                <c:pt idx="20">
                  <c:v>3505</c:v>
                </c:pt>
                <c:pt idx="21">
                  <c:v>3493</c:v>
                </c:pt>
                <c:pt idx="22">
                  <c:v>3462</c:v>
                </c:pt>
                <c:pt idx="23">
                  <c:v>3453</c:v>
                </c:pt>
                <c:pt idx="24">
                  <c:v>3456</c:v>
                </c:pt>
                <c:pt idx="25">
                  <c:v>3430</c:v>
                </c:pt>
                <c:pt idx="26">
                  <c:v>3396</c:v>
                </c:pt>
                <c:pt idx="27">
                  <c:v>3463</c:v>
                </c:pt>
                <c:pt idx="28">
                  <c:v>3409</c:v>
                </c:pt>
                <c:pt idx="29">
                  <c:v>3443</c:v>
                </c:pt>
                <c:pt idx="30">
                  <c:v>3391</c:v>
                </c:pt>
                <c:pt idx="31">
                  <c:v>3354</c:v>
                </c:pt>
                <c:pt idx="32">
                  <c:v>3349</c:v>
                </c:pt>
                <c:pt idx="33">
                  <c:v>3379</c:v>
                </c:pt>
                <c:pt idx="34">
                  <c:v>3383</c:v>
                </c:pt>
                <c:pt idx="35">
                  <c:v>3334</c:v>
                </c:pt>
                <c:pt idx="36">
                  <c:v>3368</c:v>
                </c:pt>
                <c:pt idx="37">
                  <c:v>3336</c:v>
                </c:pt>
                <c:pt idx="38">
                  <c:v>3299</c:v>
                </c:pt>
                <c:pt idx="39">
                  <c:v>3303</c:v>
                </c:pt>
                <c:pt idx="40">
                  <c:v>3296</c:v>
                </c:pt>
                <c:pt idx="41">
                  <c:v>3277</c:v>
                </c:pt>
                <c:pt idx="42">
                  <c:v>3277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D50-436B-A69A-5255B2E15961}"/>
            </c:ext>
          </c:extLst>
        </c:ser>
        <c:ser>
          <c:idx val="9"/>
          <c:order val="9"/>
          <c:tx>
            <c:strRef>
              <c:f>世帯!$D$112</c:f>
              <c:strCache>
                <c:ptCount val="1"/>
                <c:pt idx="0">
                  <c:v>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世帯!$E$112:$BP$112</c:f>
              <c:numCache>
                <c:formatCode>0;"△ "0</c:formatCode>
                <c:ptCount val="64"/>
                <c:pt idx="19">
                  <c:v>5193</c:v>
                </c:pt>
                <c:pt idx="20">
                  <c:v>5246</c:v>
                </c:pt>
                <c:pt idx="21">
                  <c:v>5256</c:v>
                </c:pt>
                <c:pt idx="22">
                  <c:v>5312</c:v>
                </c:pt>
                <c:pt idx="23" formatCode="General">
                  <c:v>5320</c:v>
                </c:pt>
                <c:pt idx="24" formatCode="General">
                  <c:v>5319</c:v>
                </c:pt>
                <c:pt idx="25">
                  <c:v>5385</c:v>
                </c:pt>
                <c:pt idx="26" formatCode="General">
                  <c:v>5428</c:v>
                </c:pt>
                <c:pt idx="27" formatCode="General">
                  <c:v>5463</c:v>
                </c:pt>
                <c:pt idx="28">
                  <c:v>5473</c:v>
                </c:pt>
                <c:pt idx="29" formatCode="General">
                  <c:v>5478</c:v>
                </c:pt>
                <c:pt idx="30">
                  <c:v>5500</c:v>
                </c:pt>
                <c:pt idx="31">
                  <c:v>5489</c:v>
                </c:pt>
                <c:pt idx="32">
                  <c:v>5497</c:v>
                </c:pt>
                <c:pt idx="33">
                  <c:v>5495</c:v>
                </c:pt>
                <c:pt idx="34">
                  <c:v>5521</c:v>
                </c:pt>
                <c:pt idx="35">
                  <c:v>5558</c:v>
                </c:pt>
                <c:pt idx="36">
                  <c:v>5583</c:v>
                </c:pt>
                <c:pt idx="37">
                  <c:v>5572</c:v>
                </c:pt>
                <c:pt idx="38">
                  <c:v>5573</c:v>
                </c:pt>
                <c:pt idx="39">
                  <c:v>5599</c:v>
                </c:pt>
                <c:pt idx="40">
                  <c:v>5650</c:v>
                </c:pt>
                <c:pt idx="41">
                  <c:v>5698</c:v>
                </c:pt>
                <c:pt idx="42">
                  <c:v>5738</c:v>
                </c:pt>
                <c:pt idx="46">
                  <c:v>5770</c:v>
                </c:pt>
                <c:pt idx="47">
                  <c:v>5761</c:v>
                </c:pt>
                <c:pt idx="48">
                  <c:v>5787</c:v>
                </c:pt>
                <c:pt idx="49">
                  <c:v>5809</c:v>
                </c:pt>
                <c:pt idx="50" formatCode="General">
                  <c:v>5838</c:v>
                </c:pt>
                <c:pt idx="51">
                  <c:v>5852</c:v>
                </c:pt>
                <c:pt idx="52">
                  <c:v>5878</c:v>
                </c:pt>
                <c:pt idx="53">
                  <c:v>5850</c:v>
                </c:pt>
                <c:pt idx="54">
                  <c:v>5924</c:v>
                </c:pt>
                <c:pt idx="55">
                  <c:v>5953</c:v>
                </c:pt>
                <c:pt idx="56">
                  <c:v>6030</c:v>
                </c:pt>
                <c:pt idx="57">
                  <c:v>6069</c:v>
                </c:pt>
                <c:pt idx="58">
                  <c:v>6057</c:v>
                </c:pt>
                <c:pt idx="59">
                  <c:v>6057</c:v>
                </c:pt>
                <c:pt idx="60">
                  <c:v>6010</c:v>
                </c:pt>
                <c:pt idx="61">
                  <c:v>5994</c:v>
                </c:pt>
                <c:pt idx="62">
                  <c:v>5970</c:v>
                </c:pt>
                <c:pt idx="63">
                  <c:v>6009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D50-436B-A69A-5255B2E15961}"/>
            </c:ext>
          </c:extLst>
        </c:ser>
        <c:ser>
          <c:idx val="10"/>
          <c:order val="10"/>
          <c:tx>
            <c:strRef>
              <c:f>世帯!$D$139</c:f>
              <c:strCache>
                <c:ptCount val="1"/>
                <c:pt idx="0">
                  <c:v>田尻町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世帯!$E$139:$BP$139</c:f>
              <c:numCache>
                <c:formatCode>0;"△ "0</c:formatCode>
                <c:ptCount val="64"/>
                <c:pt idx="19">
                  <c:v>3297</c:v>
                </c:pt>
                <c:pt idx="20">
                  <c:v>3311</c:v>
                </c:pt>
                <c:pt idx="21">
                  <c:v>3353</c:v>
                </c:pt>
                <c:pt idx="22">
                  <c:v>3352</c:v>
                </c:pt>
                <c:pt idx="23">
                  <c:v>3340</c:v>
                </c:pt>
                <c:pt idx="24">
                  <c:v>3329</c:v>
                </c:pt>
                <c:pt idx="25">
                  <c:v>3330</c:v>
                </c:pt>
                <c:pt idx="26">
                  <c:v>3336</c:v>
                </c:pt>
                <c:pt idx="27">
                  <c:v>3335</c:v>
                </c:pt>
                <c:pt idx="28">
                  <c:v>3330</c:v>
                </c:pt>
                <c:pt idx="29">
                  <c:v>3321</c:v>
                </c:pt>
                <c:pt idx="30">
                  <c:v>3315</c:v>
                </c:pt>
                <c:pt idx="31">
                  <c:v>3315</c:v>
                </c:pt>
                <c:pt idx="32">
                  <c:v>3332</c:v>
                </c:pt>
                <c:pt idx="33">
                  <c:v>3322</c:v>
                </c:pt>
                <c:pt idx="34">
                  <c:v>3329</c:v>
                </c:pt>
                <c:pt idx="35">
                  <c:v>3356</c:v>
                </c:pt>
                <c:pt idx="36">
                  <c:v>3337</c:v>
                </c:pt>
                <c:pt idx="37">
                  <c:v>3361</c:v>
                </c:pt>
                <c:pt idx="38">
                  <c:v>3368</c:v>
                </c:pt>
                <c:pt idx="39">
                  <c:v>3437</c:v>
                </c:pt>
                <c:pt idx="40">
                  <c:v>3440</c:v>
                </c:pt>
                <c:pt idx="41">
                  <c:v>3452</c:v>
                </c:pt>
                <c:pt idx="42">
                  <c:v>3456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D50-436B-A69A-5255B2E15961}"/>
            </c:ext>
          </c:extLst>
        </c:ser>
        <c:ser>
          <c:idx val="11"/>
          <c:order val="11"/>
          <c:tx>
            <c:strRef>
              <c:f>世帯!$D$140</c:f>
              <c:strCache>
                <c:ptCount val="1"/>
                <c:pt idx="0">
                  <c:v>小牛田町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世帯!$E$140:$BP$140</c:f>
              <c:numCache>
                <c:formatCode>0;"△ "0</c:formatCode>
                <c:ptCount val="64"/>
                <c:pt idx="19">
                  <c:v>5108</c:v>
                </c:pt>
                <c:pt idx="20">
                  <c:v>5185</c:v>
                </c:pt>
                <c:pt idx="21">
                  <c:v>5269</c:v>
                </c:pt>
                <c:pt idx="22">
                  <c:v>5320</c:v>
                </c:pt>
                <c:pt idx="23">
                  <c:v>5385</c:v>
                </c:pt>
                <c:pt idx="24">
                  <c:v>5437</c:v>
                </c:pt>
                <c:pt idx="25">
                  <c:v>5447</c:v>
                </c:pt>
                <c:pt idx="26">
                  <c:v>5461</c:v>
                </c:pt>
                <c:pt idx="27">
                  <c:v>5453</c:v>
                </c:pt>
                <c:pt idx="28">
                  <c:v>5465</c:v>
                </c:pt>
                <c:pt idx="29">
                  <c:v>5498</c:v>
                </c:pt>
                <c:pt idx="30">
                  <c:v>5516</c:v>
                </c:pt>
                <c:pt idx="31">
                  <c:v>5530</c:v>
                </c:pt>
                <c:pt idx="32">
                  <c:v>5543</c:v>
                </c:pt>
                <c:pt idx="33">
                  <c:v>5633</c:v>
                </c:pt>
                <c:pt idx="34">
                  <c:v>5733</c:v>
                </c:pt>
                <c:pt idx="35">
                  <c:v>5791</c:v>
                </c:pt>
                <c:pt idx="36">
                  <c:v>5867</c:v>
                </c:pt>
                <c:pt idx="37">
                  <c:v>5942</c:v>
                </c:pt>
                <c:pt idx="38">
                  <c:v>6010</c:v>
                </c:pt>
                <c:pt idx="39">
                  <c:v>6058</c:v>
                </c:pt>
                <c:pt idx="40">
                  <c:v>6098</c:v>
                </c:pt>
                <c:pt idx="41">
                  <c:v>6120</c:v>
                </c:pt>
                <c:pt idx="42">
                  <c:v>6138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D50-436B-A69A-5255B2E15961}"/>
            </c:ext>
          </c:extLst>
        </c:ser>
        <c:ser>
          <c:idx val="12"/>
          <c:order val="12"/>
          <c:tx>
            <c:strRef>
              <c:f>世帯!$D$141</c:f>
              <c:strCache>
                <c:ptCount val="1"/>
                <c:pt idx="0">
                  <c:v>南郷町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世帯!$E$141:$BP$141</c:f>
              <c:numCache>
                <c:formatCode>0;"△ "0</c:formatCode>
                <c:ptCount val="64"/>
                <c:pt idx="19">
                  <c:v>1755</c:v>
                </c:pt>
                <c:pt idx="20">
                  <c:v>1756</c:v>
                </c:pt>
                <c:pt idx="21">
                  <c:v>1761</c:v>
                </c:pt>
                <c:pt idx="22">
                  <c:v>1761</c:v>
                </c:pt>
                <c:pt idx="23">
                  <c:v>1772</c:v>
                </c:pt>
                <c:pt idx="24">
                  <c:v>1772</c:v>
                </c:pt>
                <c:pt idx="25">
                  <c:v>1776</c:v>
                </c:pt>
                <c:pt idx="26">
                  <c:v>1766</c:v>
                </c:pt>
                <c:pt idx="27">
                  <c:v>1779</c:v>
                </c:pt>
                <c:pt idx="28">
                  <c:v>1777</c:v>
                </c:pt>
                <c:pt idx="29">
                  <c:v>1770</c:v>
                </c:pt>
                <c:pt idx="30">
                  <c:v>1777</c:v>
                </c:pt>
                <c:pt idx="31">
                  <c:v>1771</c:v>
                </c:pt>
                <c:pt idx="32">
                  <c:v>1771</c:v>
                </c:pt>
                <c:pt idx="33">
                  <c:v>1767</c:v>
                </c:pt>
                <c:pt idx="34">
                  <c:v>1763</c:v>
                </c:pt>
                <c:pt idx="35">
                  <c:v>1782</c:v>
                </c:pt>
                <c:pt idx="36">
                  <c:v>1842</c:v>
                </c:pt>
                <c:pt idx="37">
                  <c:v>1856</c:v>
                </c:pt>
                <c:pt idx="38">
                  <c:v>1863</c:v>
                </c:pt>
                <c:pt idx="39">
                  <c:v>1862</c:v>
                </c:pt>
                <c:pt idx="40">
                  <c:v>1865</c:v>
                </c:pt>
                <c:pt idx="41">
                  <c:v>1888</c:v>
                </c:pt>
                <c:pt idx="42">
                  <c:v>1884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D50-436B-A69A-5255B2E15961}"/>
            </c:ext>
          </c:extLst>
        </c:ser>
        <c:ser>
          <c:idx val="13"/>
          <c:order val="13"/>
          <c:tx>
            <c:strRef>
              <c:f>世帯!$D$142</c:f>
              <c:strCache>
                <c:ptCount val="1"/>
                <c:pt idx="0">
                  <c:v>築館町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世帯!$E$142:$BP$142</c:f>
              <c:numCache>
                <c:formatCode>0;"△ "0</c:formatCode>
                <c:ptCount val="64"/>
                <c:pt idx="19">
                  <c:v>4398</c:v>
                </c:pt>
                <c:pt idx="20">
                  <c:v>4382</c:v>
                </c:pt>
                <c:pt idx="21">
                  <c:v>4420</c:v>
                </c:pt>
                <c:pt idx="22">
                  <c:v>4447</c:v>
                </c:pt>
                <c:pt idx="23">
                  <c:v>4478</c:v>
                </c:pt>
                <c:pt idx="24">
                  <c:v>4513</c:v>
                </c:pt>
                <c:pt idx="25">
                  <c:v>4530</c:v>
                </c:pt>
                <c:pt idx="26">
                  <c:v>4579</c:v>
                </c:pt>
                <c:pt idx="27">
                  <c:v>4602</c:v>
                </c:pt>
                <c:pt idx="28">
                  <c:v>4608</c:v>
                </c:pt>
                <c:pt idx="29">
                  <c:v>4642</c:v>
                </c:pt>
                <c:pt idx="30">
                  <c:v>4661</c:v>
                </c:pt>
                <c:pt idx="31">
                  <c:v>4691</c:v>
                </c:pt>
                <c:pt idx="32">
                  <c:v>4767</c:v>
                </c:pt>
                <c:pt idx="33">
                  <c:v>4778</c:v>
                </c:pt>
                <c:pt idx="34">
                  <c:v>4806</c:v>
                </c:pt>
                <c:pt idx="35">
                  <c:v>4814</c:v>
                </c:pt>
                <c:pt idx="36">
                  <c:v>4852</c:v>
                </c:pt>
                <c:pt idx="37">
                  <c:v>4900</c:v>
                </c:pt>
                <c:pt idx="38">
                  <c:v>4894</c:v>
                </c:pt>
                <c:pt idx="39">
                  <c:v>4898</c:v>
                </c:pt>
                <c:pt idx="40">
                  <c:v>4915</c:v>
                </c:pt>
                <c:pt idx="41">
                  <c:v>4954</c:v>
                </c:pt>
                <c:pt idx="42">
                  <c:v>4975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D50-436B-A69A-5255B2E15961}"/>
            </c:ext>
          </c:extLst>
        </c:ser>
        <c:ser>
          <c:idx val="14"/>
          <c:order val="14"/>
          <c:tx>
            <c:strRef>
              <c:f>世帯!$D$143</c:f>
              <c:strCache>
                <c:ptCount val="1"/>
                <c:pt idx="0">
                  <c:v>若柳町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世帯!$E$143:$BP$143</c:f>
              <c:numCache>
                <c:formatCode>0;"△ "0</c:formatCode>
                <c:ptCount val="64"/>
                <c:pt idx="19">
                  <c:v>4019</c:v>
                </c:pt>
                <c:pt idx="20">
                  <c:v>3996</c:v>
                </c:pt>
                <c:pt idx="21">
                  <c:v>3995</c:v>
                </c:pt>
                <c:pt idx="22">
                  <c:v>3977</c:v>
                </c:pt>
                <c:pt idx="23">
                  <c:v>3988</c:v>
                </c:pt>
                <c:pt idx="24">
                  <c:v>3981</c:v>
                </c:pt>
                <c:pt idx="25">
                  <c:v>3971</c:v>
                </c:pt>
                <c:pt idx="26">
                  <c:v>3971</c:v>
                </c:pt>
                <c:pt idx="27">
                  <c:v>3980</c:v>
                </c:pt>
                <c:pt idx="28">
                  <c:v>3981</c:v>
                </c:pt>
                <c:pt idx="29">
                  <c:v>3970</c:v>
                </c:pt>
                <c:pt idx="30">
                  <c:v>3966</c:v>
                </c:pt>
                <c:pt idx="31">
                  <c:v>3991</c:v>
                </c:pt>
                <c:pt idx="32">
                  <c:v>3994</c:v>
                </c:pt>
                <c:pt idx="33">
                  <c:v>3993</c:v>
                </c:pt>
                <c:pt idx="34">
                  <c:v>3995</c:v>
                </c:pt>
                <c:pt idx="35">
                  <c:v>4021</c:v>
                </c:pt>
                <c:pt idx="36">
                  <c:v>4051</c:v>
                </c:pt>
                <c:pt idx="37">
                  <c:v>4079</c:v>
                </c:pt>
                <c:pt idx="38">
                  <c:v>4076</c:v>
                </c:pt>
                <c:pt idx="39">
                  <c:v>4079</c:v>
                </c:pt>
                <c:pt idx="40">
                  <c:v>4111</c:v>
                </c:pt>
                <c:pt idx="41">
                  <c:v>4118</c:v>
                </c:pt>
                <c:pt idx="42">
                  <c:v>4151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D50-436B-A69A-5255B2E15961}"/>
            </c:ext>
          </c:extLst>
        </c:ser>
        <c:ser>
          <c:idx val="15"/>
          <c:order val="15"/>
          <c:tx>
            <c:strRef>
              <c:f>世帯!$D$144</c:f>
              <c:strCache>
                <c:ptCount val="1"/>
                <c:pt idx="0">
                  <c:v>栗駒町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世帯!$E$144:$BP$144</c:f>
              <c:numCache>
                <c:formatCode>0;"△ "0</c:formatCode>
                <c:ptCount val="64"/>
                <c:pt idx="19">
                  <c:v>3909</c:v>
                </c:pt>
                <c:pt idx="20">
                  <c:v>3882</c:v>
                </c:pt>
                <c:pt idx="21">
                  <c:v>3898</c:v>
                </c:pt>
                <c:pt idx="22">
                  <c:v>3891</c:v>
                </c:pt>
                <c:pt idx="23">
                  <c:v>3889</c:v>
                </c:pt>
                <c:pt idx="24">
                  <c:v>3908</c:v>
                </c:pt>
                <c:pt idx="25">
                  <c:v>3913</c:v>
                </c:pt>
                <c:pt idx="26">
                  <c:v>3922</c:v>
                </c:pt>
                <c:pt idx="27">
                  <c:v>3927</c:v>
                </c:pt>
                <c:pt idx="28">
                  <c:v>3914</c:v>
                </c:pt>
                <c:pt idx="29">
                  <c:v>3927</c:v>
                </c:pt>
                <c:pt idx="30">
                  <c:v>3921</c:v>
                </c:pt>
                <c:pt idx="31">
                  <c:v>3920</c:v>
                </c:pt>
                <c:pt idx="32">
                  <c:v>3917</c:v>
                </c:pt>
                <c:pt idx="33">
                  <c:v>3948</c:v>
                </c:pt>
                <c:pt idx="34">
                  <c:v>3961</c:v>
                </c:pt>
                <c:pt idx="35">
                  <c:v>3944</c:v>
                </c:pt>
                <c:pt idx="36">
                  <c:v>3943</c:v>
                </c:pt>
                <c:pt idx="37">
                  <c:v>3954</c:v>
                </c:pt>
                <c:pt idx="38">
                  <c:v>3949</c:v>
                </c:pt>
                <c:pt idx="39">
                  <c:v>3960</c:v>
                </c:pt>
                <c:pt idx="40">
                  <c:v>3956</c:v>
                </c:pt>
                <c:pt idx="41">
                  <c:v>3926</c:v>
                </c:pt>
                <c:pt idx="42">
                  <c:v>3930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D50-436B-A69A-5255B2E15961}"/>
            </c:ext>
          </c:extLst>
        </c:ser>
        <c:ser>
          <c:idx val="16"/>
          <c:order val="16"/>
          <c:tx>
            <c:strRef>
              <c:f>世帯!$D$145</c:f>
              <c:strCache>
                <c:ptCount val="1"/>
                <c:pt idx="0">
                  <c:v>高清水町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世帯!$E$145:$BP$145</c:f>
              <c:numCache>
                <c:formatCode>0;"△ "0</c:formatCode>
                <c:ptCount val="64"/>
                <c:pt idx="19">
                  <c:v>1181</c:v>
                </c:pt>
                <c:pt idx="20">
                  <c:v>1178</c:v>
                </c:pt>
                <c:pt idx="21">
                  <c:v>1184</c:v>
                </c:pt>
                <c:pt idx="22">
                  <c:v>1194</c:v>
                </c:pt>
                <c:pt idx="23">
                  <c:v>1218</c:v>
                </c:pt>
                <c:pt idx="24">
                  <c:v>1218</c:v>
                </c:pt>
                <c:pt idx="25">
                  <c:v>1223</c:v>
                </c:pt>
                <c:pt idx="26">
                  <c:v>1215</c:v>
                </c:pt>
                <c:pt idx="27">
                  <c:v>1215</c:v>
                </c:pt>
                <c:pt idx="28">
                  <c:v>1210</c:v>
                </c:pt>
                <c:pt idx="29">
                  <c:v>1215</c:v>
                </c:pt>
                <c:pt idx="30">
                  <c:v>1214</c:v>
                </c:pt>
                <c:pt idx="31">
                  <c:v>1204</c:v>
                </c:pt>
                <c:pt idx="32">
                  <c:v>1199</c:v>
                </c:pt>
                <c:pt idx="33">
                  <c:v>1209</c:v>
                </c:pt>
                <c:pt idx="34">
                  <c:v>1203</c:v>
                </c:pt>
                <c:pt idx="35">
                  <c:v>1247</c:v>
                </c:pt>
                <c:pt idx="36">
                  <c:v>1232</c:v>
                </c:pt>
                <c:pt idx="37">
                  <c:v>1238</c:v>
                </c:pt>
                <c:pt idx="38">
                  <c:v>1228</c:v>
                </c:pt>
                <c:pt idx="39">
                  <c:v>1241</c:v>
                </c:pt>
                <c:pt idx="40">
                  <c:v>1243</c:v>
                </c:pt>
                <c:pt idx="41">
                  <c:v>1234</c:v>
                </c:pt>
                <c:pt idx="42">
                  <c:v>1240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D50-436B-A69A-5255B2E15961}"/>
            </c:ext>
          </c:extLst>
        </c:ser>
        <c:ser>
          <c:idx val="17"/>
          <c:order val="17"/>
          <c:tx>
            <c:strRef>
              <c:f>世帯!$D$146</c:f>
              <c:strCache>
                <c:ptCount val="1"/>
                <c:pt idx="0">
                  <c:v>一迫町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世帯!$E$146:$BP$146</c:f>
              <c:numCache>
                <c:formatCode>0;"△ "0</c:formatCode>
                <c:ptCount val="64"/>
                <c:pt idx="19">
                  <c:v>2635</c:v>
                </c:pt>
                <c:pt idx="20">
                  <c:v>2645</c:v>
                </c:pt>
                <c:pt idx="21">
                  <c:v>2622</c:v>
                </c:pt>
                <c:pt idx="22">
                  <c:v>2616</c:v>
                </c:pt>
                <c:pt idx="23">
                  <c:v>2611</c:v>
                </c:pt>
                <c:pt idx="24">
                  <c:v>2600</c:v>
                </c:pt>
                <c:pt idx="25">
                  <c:v>2587</c:v>
                </c:pt>
                <c:pt idx="26">
                  <c:v>2596</c:v>
                </c:pt>
                <c:pt idx="27">
                  <c:v>2580</c:v>
                </c:pt>
                <c:pt idx="28">
                  <c:v>2575</c:v>
                </c:pt>
                <c:pt idx="29">
                  <c:v>2559</c:v>
                </c:pt>
                <c:pt idx="30">
                  <c:v>2562</c:v>
                </c:pt>
                <c:pt idx="31">
                  <c:v>2564</c:v>
                </c:pt>
                <c:pt idx="32">
                  <c:v>2548</c:v>
                </c:pt>
                <c:pt idx="33">
                  <c:v>2553</c:v>
                </c:pt>
                <c:pt idx="34">
                  <c:v>2549</c:v>
                </c:pt>
                <c:pt idx="35">
                  <c:v>2543</c:v>
                </c:pt>
                <c:pt idx="36">
                  <c:v>2549</c:v>
                </c:pt>
                <c:pt idx="37">
                  <c:v>2552</c:v>
                </c:pt>
                <c:pt idx="38">
                  <c:v>2563</c:v>
                </c:pt>
                <c:pt idx="39">
                  <c:v>2638</c:v>
                </c:pt>
                <c:pt idx="40">
                  <c:v>2634</c:v>
                </c:pt>
                <c:pt idx="41">
                  <c:v>2636</c:v>
                </c:pt>
                <c:pt idx="42">
                  <c:v>2631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D50-436B-A69A-5255B2E15961}"/>
            </c:ext>
          </c:extLst>
        </c:ser>
        <c:ser>
          <c:idx val="18"/>
          <c:order val="18"/>
          <c:tx>
            <c:strRef>
              <c:f>世帯!$D$147</c:f>
              <c:strCache>
                <c:ptCount val="1"/>
                <c:pt idx="0">
                  <c:v>瀬峰町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世帯!$E$147:$BP$147</c:f>
              <c:numCache>
                <c:formatCode>0;"△ "0</c:formatCode>
                <c:ptCount val="64"/>
                <c:pt idx="19">
                  <c:v>1514</c:v>
                </c:pt>
                <c:pt idx="20">
                  <c:v>1533</c:v>
                </c:pt>
                <c:pt idx="21">
                  <c:v>1523</c:v>
                </c:pt>
                <c:pt idx="22">
                  <c:v>1531</c:v>
                </c:pt>
                <c:pt idx="23">
                  <c:v>1545</c:v>
                </c:pt>
                <c:pt idx="24">
                  <c:v>1568</c:v>
                </c:pt>
                <c:pt idx="25">
                  <c:v>1580</c:v>
                </c:pt>
                <c:pt idx="26">
                  <c:v>1594</c:v>
                </c:pt>
                <c:pt idx="27">
                  <c:v>1599</c:v>
                </c:pt>
                <c:pt idx="28">
                  <c:v>1599</c:v>
                </c:pt>
                <c:pt idx="29">
                  <c:v>1590</c:v>
                </c:pt>
                <c:pt idx="30">
                  <c:v>1585</c:v>
                </c:pt>
                <c:pt idx="31">
                  <c:v>1585</c:v>
                </c:pt>
                <c:pt idx="32">
                  <c:v>1603</c:v>
                </c:pt>
                <c:pt idx="33">
                  <c:v>1612</c:v>
                </c:pt>
                <c:pt idx="34">
                  <c:v>1604</c:v>
                </c:pt>
                <c:pt idx="35">
                  <c:v>1614</c:v>
                </c:pt>
                <c:pt idx="36">
                  <c:v>1607</c:v>
                </c:pt>
                <c:pt idx="37">
                  <c:v>1600</c:v>
                </c:pt>
                <c:pt idx="38">
                  <c:v>1611</c:v>
                </c:pt>
                <c:pt idx="39">
                  <c:v>1633</c:v>
                </c:pt>
                <c:pt idx="40">
                  <c:v>1632</c:v>
                </c:pt>
                <c:pt idx="41">
                  <c:v>1637</c:v>
                </c:pt>
                <c:pt idx="42">
                  <c:v>1632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D50-436B-A69A-5255B2E15961}"/>
            </c:ext>
          </c:extLst>
        </c:ser>
        <c:ser>
          <c:idx val="19"/>
          <c:order val="19"/>
          <c:tx>
            <c:strRef>
              <c:f>世帯!$D$148</c:f>
              <c:strCache>
                <c:ptCount val="1"/>
                <c:pt idx="0">
                  <c:v>鴬沢町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世帯!$E$148:$BP$148</c:f>
              <c:numCache>
                <c:formatCode>0;"△ "0</c:formatCode>
                <c:ptCount val="64"/>
                <c:pt idx="19">
                  <c:v>1420</c:v>
                </c:pt>
                <c:pt idx="20">
                  <c:v>1384</c:v>
                </c:pt>
                <c:pt idx="21">
                  <c:v>1339</c:v>
                </c:pt>
                <c:pt idx="22">
                  <c:v>1295</c:v>
                </c:pt>
                <c:pt idx="23">
                  <c:v>1255</c:v>
                </c:pt>
                <c:pt idx="24">
                  <c:v>1217</c:v>
                </c:pt>
                <c:pt idx="25">
                  <c:v>1182</c:v>
                </c:pt>
                <c:pt idx="26">
                  <c:v>1161</c:v>
                </c:pt>
                <c:pt idx="27">
                  <c:v>1101</c:v>
                </c:pt>
                <c:pt idx="28">
                  <c:v>1044</c:v>
                </c:pt>
                <c:pt idx="29">
                  <c:v>1032</c:v>
                </c:pt>
                <c:pt idx="30">
                  <c:v>1019</c:v>
                </c:pt>
                <c:pt idx="31">
                  <c:v>1014</c:v>
                </c:pt>
                <c:pt idx="32">
                  <c:v>1010</c:v>
                </c:pt>
                <c:pt idx="33">
                  <c:v>1003</c:v>
                </c:pt>
                <c:pt idx="34">
                  <c:v>1000</c:v>
                </c:pt>
                <c:pt idx="35">
                  <c:v>1000</c:v>
                </c:pt>
                <c:pt idx="36">
                  <c:v>992</c:v>
                </c:pt>
                <c:pt idx="37">
                  <c:v>983</c:v>
                </c:pt>
                <c:pt idx="38">
                  <c:v>981</c:v>
                </c:pt>
                <c:pt idx="39">
                  <c:v>967</c:v>
                </c:pt>
                <c:pt idx="40">
                  <c:v>973</c:v>
                </c:pt>
                <c:pt idx="41">
                  <c:v>965</c:v>
                </c:pt>
                <c:pt idx="42">
                  <c:v>960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D50-436B-A69A-5255B2E15961}"/>
            </c:ext>
          </c:extLst>
        </c:ser>
        <c:ser>
          <c:idx val="20"/>
          <c:order val="20"/>
          <c:tx>
            <c:strRef>
              <c:f>世帯!$D$149</c:f>
              <c:strCache>
                <c:ptCount val="1"/>
                <c:pt idx="0">
                  <c:v>金成町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世帯!$E$149:$BP$149</c:f>
              <c:numCache>
                <c:formatCode>0;"△ "0</c:formatCode>
                <c:ptCount val="64"/>
                <c:pt idx="19">
                  <c:v>2131</c:v>
                </c:pt>
                <c:pt idx="20">
                  <c:v>2120</c:v>
                </c:pt>
                <c:pt idx="21">
                  <c:v>2116</c:v>
                </c:pt>
                <c:pt idx="22">
                  <c:v>2123</c:v>
                </c:pt>
                <c:pt idx="23">
                  <c:v>2123</c:v>
                </c:pt>
                <c:pt idx="24">
                  <c:v>2104</c:v>
                </c:pt>
                <c:pt idx="25">
                  <c:v>2099</c:v>
                </c:pt>
                <c:pt idx="26">
                  <c:v>2100</c:v>
                </c:pt>
                <c:pt idx="27">
                  <c:v>2098</c:v>
                </c:pt>
                <c:pt idx="28">
                  <c:v>2103</c:v>
                </c:pt>
                <c:pt idx="29">
                  <c:v>2101</c:v>
                </c:pt>
                <c:pt idx="30">
                  <c:v>2100</c:v>
                </c:pt>
                <c:pt idx="31">
                  <c:v>2093</c:v>
                </c:pt>
                <c:pt idx="32">
                  <c:v>2089</c:v>
                </c:pt>
                <c:pt idx="33">
                  <c:v>2090</c:v>
                </c:pt>
                <c:pt idx="34">
                  <c:v>2124</c:v>
                </c:pt>
                <c:pt idx="35">
                  <c:v>2139</c:v>
                </c:pt>
                <c:pt idx="36">
                  <c:v>2147</c:v>
                </c:pt>
                <c:pt idx="37">
                  <c:v>2152</c:v>
                </c:pt>
                <c:pt idx="38">
                  <c:v>2157</c:v>
                </c:pt>
                <c:pt idx="39">
                  <c:v>2181</c:v>
                </c:pt>
                <c:pt idx="40">
                  <c:v>2194</c:v>
                </c:pt>
                <c:pt idx="41">
                  <c:v>2211</c:v>
                </c:pt>
                <c:pt idx="42">
                  <c:v>2259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D50-436B-A69A-5255B2E15961}"/>
            </c:ext>
          </c:extLst>
        </c:ser>
        <c:ser>
          <c:idx val="21"/>
          <c:order val="21"/>
          <c:tx>
            <c:strRef>
              <c:f>世帯!$D$150</c:f>
              <c:strCache>
                <c:ptCount val="1"/>
                <c:pt idx="0">
                  <c:v>志波姫町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世帯!$E$150:$BP$150</c:f>
              <c:numCache>
                <c:formatCode>0;"△ "0</c:formatCode>
                <c:ptCount val="64"/>
                <c:pt idx="19">
                  <c:v>1740</c:v>
                </c:pt>
                <c:pt idx="20">
                  <c:v>1758</c:v>
                </c:pt>
                <c:pt idx="21">
                  <c:v>1768</c:v>
                </c:pt>
                <c:pt idx="22">
                  <c:v>1781</c:v>
                </c:pt>
                <c:pt idx="23">
                  <c:v>1825</c:v>
                </c:pt>
                <c:pt idx="24">
                  <c:v>1847</c:v>
                </c:pt>
                <c:pt idx="25">
                  <c:v>1851</c:v>
                </c:pt>
                <c:pt idx="26">
                  <c:v>1845</c:v>
                </c:pt>
                <c:pt idx="27">
                  <c:v>1848</c:v>
                </c:pt>
                <c:pt idx="28">
                  <c:v>1858</c:v>
                </c:pt>
                <c:pt idx="29">
                  <c:v>1852</c:v>
                </c:pt>
                <c:pt idx="30">
                  <c:v>1862</c:v>
                </c:pt>
                <c:pt idx="31">
                  <c:v>1861</c:v>
                </c:pt>
                <c:pt idx="32">
                  <c:v>1868</c:v>
                </c:pt>
                <c:pt idx="33">
                  <c:v>1870</c:v>
                </c:pt>
                <c:pt idx="34">
                  <c:v>1873</c:v>
                </c:pt>
                <c:pt idx="35">
                  <c:v>1887</c:v>
                </c:pt>
                <c:pt idx="36">
                  <c:v>1884</c:v>
                </c:pt>
                <c:pt idx="37">
                  <c:v>1889</c:v>
                </c:pt>
                <c:pt idx="38">
                  <c:v>1906</c:v>
                </c:pt>
                <c:pt idx="39">
                  <c:v>1938</c:v>
                </c:pt>
                <c:pt idx="40">
                  <c:v>1968</c:v>
                </c:pt>
                <c:pt idx="41">
                  <c:v>2003</c:v>
                </c:pt>
                <c:pt idx="42">
                  <c:v>2006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D50-436B-A69A-5255B2E15961}"/>
            </c:ext>
          </c:extLst>
        </c:ser>
        <c:ser>
          <c:idx val="22"/>
          <c:order val="22"/>
          <c:tx>
            <c:strRef>
              <c:f>世帯!$D$151</c:f>
              <c:strCache>
                <c:ptCount val="1"/>
                <c:pt idx="0">
                  <c:v>花山町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世帯!$E$151:$BP$151</c:f>
              <c:numCache>
                <c:formatCode>0;"△ "0</c:formatCode>
                <c:ptCount val="64"/>
                <c:pt idx="19">
                  <c:v>570</c:v>
                </c:pt>
                <c:pt idx="20">
                  <c:v>569</c:v>
                </c:pt>
                <c:pt idx="21">
                  <c:v>556</c:v>
                </c:pt>
                <c:pt idx="22">
                  <c:v>548</c:v>
                </c:pt>
                <c:pt idx="23">
                  <c:v>538</c:v>
                </c:pt>
                <c:pt idx="24">
                  <c:v>536</c:v>
                </c:pt>
                <c:pt idx="25">
                  <c:v>530</c:v>
                </c:pt>
                <c:pt idx="26">
                  <c:v>514</c:v>
                </c:pt>
                <c:pt idx="27">
                  <c:v>512</c:v>
                </c:pt>
                <c:pt idx="28">
                  <c:v>509</c:v>
                </c:pt>
                <c:pt idx="29">
                  <c:v>508</c:v>
                </c:pt>
                <c:pt idx="30">
                  <c:v>508</c:v>
                </c:pt>
                <c:pt idx="31">
                  <c:v>505</c:v>
                </c:pt>
                <c:pt idx="32">
                  <c:v>504</c:v>
                </c:pt>
                <c:pt idx="33">
                  <c:v>492</c:v>
                </c:pt>
                <c:pt idx="34">
                  <c:v>494</c:v>
                </c:pt>
                <c:pt idx="35">
                  <c:v>501</c:v>
                </c:pt>
                <c:pt idx="36">
                  <c:v>500</c:v>
                </c:pt>
                <c:pt idx="37">
                  <c:v>494</c:v>
                </c:pt>
                <c:pt idx="38">
                  <c:v>495</c:v>
                </c:pt>
                <c:pt idx="39">
                  <c:v>492</c:v>
                </c:pt>
                <c:pt idx="40">
                  <c:v>484</c:v>
                </c:pt>
                <c:pt idx="41">
                  <c:v>495</c:v>
                </c:pt>
                <c:pt idx="42">
                  <c:v>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D50-436B-A69A-5255B2E15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722944"/>
        <c:axId val="334729216"/>
      </c:lineChart>
      <c:catAx>
        <c:axId val="3347229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2921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292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472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303886925795051E-2"/>
          <c:y val="8.3333333333333332E-3"/>
          <c:w val="0.87809187279151946"/>
          <c:h val="0.146666841644794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登米･石巻･気仙沼ﾌﾞﾛｯｸ旧町村の世帯数</a:t>
            </a:r>
            <a:endParaRPr lang="ja-JP" altLang="en-US" sz="16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/3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月末)</a:t>
            </a:r>
          </a:p>
        </c:rich>
      </c:tx>
      <c:layout>
        <c:manualLayout>
          <c:xMode val="edge"/>
          <c:yMode val="edge"/>
          <c:x val="4.1874942102825385E-2"/>
          <c:y val="0.180873887344828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22885580039346E-2"/>
          <c:y val="0.15358931552587646"/>
          <c:w val="0.91707462696047215"/>
          <c:h val="0.77979674120267783"/>
        </c:manualLayout>
      </c:layout>
      <c:lineChart>
        <c:grouping val="standard"/>
        <c:varyColors val="0"/>
        <c:ser>
          <c:idx val="0"/>
          <c:order val="0"/>
          <c:tx>
            <c:strRef>
              <c:f>世帯!$D$152</c:f>
              <c:strCache>
                <c:ptCount val="1"/>
                <c:pt idx="0">
                  <c:v>迫町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世帯!$E$152:$BP$152</c:f>
              <c:numCache>
                <c:formatCode>0;"△ "0</c:formatCode>
                <c:ptCount val="64"/>
                <c:pt idx="19">
                  <c:v>5770</c:v>
                </c:pt>
                <c:pt idx="20">
                  <c:v>5778</c:v>
                </c:pt>
                <c:pt idx="21">
                  <c:v>5798</c:v>
                </c:pt>
                <c:pt idx="22">
                  <c:v>5796</c:v>
                </c:pt>
                <c:pt idx="23">
                  <c:v>5813</c:v>
                </c:pt>
                <c:pt idx="24">
                  <c:v>5834</c:v>
                </c:pt>
                <c:pt idx="25">
                  <c:v>5883</c:v>
                </c:pt>
                <c:pt idx="26">
                  <c:v>5921</c:v>
                </c:pt>
                <c:pt idx="27">
                  <c:v>5984</c:v>
                </c:pt>
                <c:pt idx="28">
                  <c:v>5991</c:v>
                </c:pt>
                <c:pt idx="29">
                  <c:v>6029</c:v>
                </c:pt>
                <c:pt idx="30">
                  <c:v>6106</c:v>
                </c:pt>
                <c:pt idx="31">
                  <c:v>6201</c:v>
                </c:pt>
                <c:pt idx="32">
                  <c:v>6285</c:v>
                </c:pt>
                <c:pt idx="33">
                  <c:v>6385</c:v>
                </c:pt>
                <c:pt idx="34">
                  <c:v>6472</c:v>
                </c:pt>
                <c:pt idx="35">
                  <c:v>6583</c:v>
                </c:pt>
                <c:pt idx="36">
                  <c:v>6636</c:v>
                </c:pt>
                <c:pt idx="37">
                  <c:v>6718</c:v>
                </c:pt>
                <c:pt idx="38">
                  <c:v>6767</c:v>
                </c:pt>
                <c:pt idx="39">
                  <c:v>6811</c:v>
                </c:pt>
                <c:pt idx="40">
                  <c:v>6875</c:v>
                </c:pt>
                <c:pt idx="41">
                  <c:v>6950</c:v>
                </c:pt>
                <c:pt idx="42">
                  <c:v>6995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43-4391-8FB3-6BB4A6ACEFD2}"/>
            </c:ext>
          </c:extLst>
        </c:ser>
        <c:ser>
          <c:idx val="1"/>
          <c:order val="1"/>
          <c:tx>
            <c:strRef>
              <c:f>世帯!$D$153</c:f>
              <c:strCache>
                <c:ptCount val="1"/>
                <c:pt idx="0">
                  <c:v>登米町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世帯!$E$153:$BP$153</c:f>
              <c:numCache>
                <c:formatCode>0;"△ "0</c:formatCode>
                <c:ptCount val="64"/>
                <c:pt idx="19">
                  <c:v>1976</c:v>
                </c:pt>
                <c:pt idx="20">
                  <c:v>1966</c:v>
                </c:pt>
                <c:pt idx="21">
                  <c:v>1952</c:v>
                </c:pt>
                <c:pt idx="22">
                  <c:v>1955</c:v>
                </c:pt>
                <c:pt idx="23">
                  <c:v>1933</c:v>
                </c:pt>
                <c:pt idx="24">
                  <c:v>1939</c:v>
                </c:pt>
                <c:pt idx="25">
                  <c:v>1944</c:v>
                </c:pt>
                <c:pt idx="26">
                  <c:v>1943</c:v>
                </c:pt>
                <c:pt idx="27">
                  <c:v>1926</c:v>
                </c:pt>
                <c:pt idx="28">
                  <c:v>1923</c:v>
                </c:pt>
                <c:pt idx="29">
                  <c:v>1896</c:v>
                </c:pt>
                <c:pt idx="30">
                  <c:v>1895</c:v>
                </c:pt>
                <c:pt idx="31">
                  <c:v>1892</c:v>
                </c:pt>
                <c:pt idx="32">
                  <c:v>1881</c:v>
                </c:pt>
                <c:pt idx="33">
                  <c:v>1875</c:v>
                </c:pt>
                <c:pt idx="34">
                  <c:v>1869</c:v>
                </c:pt>
                <c:pt idx="35">
                  <c:v>1862</c:v>
                </c:pt>
                <c:pt idx="36">
                  <c:v>1840</c:v>
                </c:pt>
                <c:pt idx="37">
                  <c:v>1842</c:v>
                </c:pt>
                <c:pt idx="38">
                  <c:v>1825</c:v>
                </c:pt>
                <c:pt idx="39">
                  <c:v>1817</c:v>
                </c:pt>
                <c:pt idx="40">
                  <c:v>1825</c:v>
                </c:pt>
                <c:pt idx="41">
                  <c:v>1828</c:v>
                </c:pt>
                <c:pt idx="42">
                  <c:v>1829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3-4391-8FB3-6BB4A6ACEFD2}"/>
            </c:ext>
          </c:extLst>
        </c:ser>
        <c:ser>
          <c:idx val="2"/>
          <c:order val="2"/>
          <c:tx>
            <c:strRef>
              <c:f>世帯!$D$154</c:f>
              <c:strCache>
                <c:ptCount val="1"/>
                <c:pt idx="0">
                  <c:v>東和町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世帯!$E$154:$BP$154</c:f>
              <c:numCache>
                <c:formatCode>0;"△ "0</c:formatCode>
                <c:ptCount val="64"/>
                <c:pt idx="19">
                  <c:v>2524</c:v>
                </c:pt>
                <c:pt idx="20">
                  <c:v>2523</c:v>
                </c:pt>
                <c:pt idx="21">
                  <c:v>2514</c:v>
                </c:pt>
                <c:pt idx="22">
                  <c:v>2514</c:v>
                </c:pt>
                <c:pt idx="23">
                  <c:v>2511</c:v>
                </c:pt>
                <c:pt idx="24">
                  <c:v>2503</c:v>
                </c:pt>
                <c:pt idx="25">
                  <c:v>2493</c:v>
                </c:pt>
                <c:pt idx="26">
                  <c:v>2490</c:v>
                </c:pt>
                <c:pt idx="27">
                  <c:v>2696</c:v>
                </c:pt>
                <c:pt idx="28">
                  <c:v>2694</c:v>
                </c:pt>
                <c:pt idx="29">
                  <c:v>2683</c:v>
                </c:pt>
                <c:pt idx="30">
                  <c:v>2686</c:v>
                </c:pt>
                <c:pt idx="31">
                  <c:v>2661</c:v>
                </c:pt>
                <c:pt idx="32">
                  <c:v>2660</c:v>
                </c:pt>
                <c:pt idx="33">
                  <c:v>2641</c:v>
                </c:pt>
                <c:pt idx="34">
                  <c:v>2649</c:v>
                </c:pt>
                <c:pt idx="35">
                  <c:v>2659</c:v>
                </c:pt>
                <c:pt idx="36">
                  <c:v>2652</c:v>
                </c:pt>
                <c:pt idx="37">
                  <c:v>2640</c:v>
                </c:pt>
                <c:pt idx="38">
                  <c:v>2638</c:v>
                </c:pt>
                <c:pt idx="39">
                  <c:v>2623</c:v>
                </c:pt>
                <c:pt idx="40">
                  <c:v>2626</c:v>
                </c:pt>
                <c:pt idx="41">
                  <c:v>2638</c:v>
                </c:pt>
                <c:pt idx="42">
                  <c:v>2640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3-4391-8FB3-6BB4A6ACEFD2}"/>
            </c:ext>
          </c:extLst>
        </c:ser>
        <c:ser>
          <c:idx val="3"/>
          <c:order val="3"/>
          <c:tx>
            <c:strRef>
              <c:f>世帯!$D$155</c:f>
              <c:strCache>
                <c:ptCount val="1"/>
                <c:pt idx="0">
                  <c:v>中田町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世帯!$E$155:$BP$155</c:f>
              <c:numCache>
                <c:formatCode>0;"△ "0</c:formatCode>
                <c:ptCount val="64"/>
                <c:pt idx="19">
                  <c:v>3823</c:v>
                </c:pt>
                <c:pt idx="20">
                  <c:v>3844</c:v>
                </c:pt>
                <c:pt idx="21">
                  <c:v>3888</c:v>
                </c:pt>
                <c:pt idx="22">
                  <c:v>3879</c:v>
                </c:pt>
                <c:pt idx="23">
                  <c:v>3891</c:v>
                </c:pt>
                <c:pt idx="24">
                  <c:v>3895</c:v>
                </c:pt>
                <c:pt idx="25">
                  <c:v>3887</c:v>
                </c:pt>
                <c:pt idx="26">
                  <c:v>3889</c:v>
                </c:pt>
                <c:pt idx="27">
                  <c:v>3896</c:v>
                </c:pt>
                <c:pt idx="28">
                  <c:v>3904</c:v>
                </c:pt>
                <c:pt idx="29">
                  <c:v>3900</c:v>
                </c:pt>
                <c:pt idx="30">
                  <c:v>3913</c:v>
                </c:pt>
                <c:pt idx="31">
                  <c:v>3993</c:v>
                </c:pt>
                <c:pt idx="32">
                  <c:v>4023</c:v>
                </c:pt>
                <c:pt idx="33">
                  <c:v>4033</c:v>
                </c:pt>
                <c:pt idx="34">
                  <c:v>4062</c:v>
                </c:pt>
                <c:pt idx="35">
                  <c:v>4091</c:v>
                </c:pt>
                <c:pt idx="36">
                  <c:v>4123</c:v>
                </c:pt>
                <c:pt idx="37">
                  <c:v>4177</c:v>
                </c:pt>
                <c:pt idx="38">
                  <c:v>4257</c:v>
                </c:pt>
                <c:pt idx="39">
                  <c:v>4285</c:v>
                </c:pt>
                <c:pt idx="40">
                  <c:v>4344</c:v>
                </c:pt>
                <c:pt idx="41">
                  <c:v>4405</c:v>
                </c:pt>
                <c:pt idx="42">
                  <c:v>4418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43-4391-8FB3-6BB4A6ACEFD2}"/>
            </c:ext>
          </c:extLst>
        </c:ser>
        <c:ser>
          <c:idx val="4"/>
          <c:order val="4"/>
          <c:tx>
            <c:strRef>
              <c:f>世帯!$D$156</c:f>
              <c:strCache>
                <c:ptCount val="1"/>
                <c:pt idx="0">
                  <c:v>豊里町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世帯!$E$156:$BP$156</c:f>
              <c:numCache>
                <c:formatCode>0;"△ "0</c:formatCode>
                <c:ptCount val="64"/>
                <c:pt idx="19">
                  <c:v>1731</c:v>
                </c:pt>
                <c:pt idx="20">
                  <c:v>1757</c:v>
                </c:pt>
                <c:pt idx="21">
                  <c:v>1774</c:v>
                </c:pt>
                <c:pt idx="22">
                  <c:v>1789</c:v>
                </c:pt>
                <c:pt idx="23">
                  <c:v>1775</c:v>
                </c:pt>
                <c:pt idx="24">
                  <c:v>1832</c:v>
                </c:pt>
                <c:pt idx="25">
                  <c:v>1827</c:v>
                </c:pt>
                <c:pt idx="26">
                  <c:v>1842</c:v>
                </c:pt>
                <c:pt idx="27">
                  <c:v>1853</c:v>
                </c:pt>
                <c:pt idx="28">
                  <c:v>1863</c:v>
                </c:pt>
                <c:pt idx="29">
                  <c:v>1866</c:v>
                </c:pt>
                <c:pt idx="30">
                  <c:v>1853</c:v>
                </c:pt>
                <c:pt idx="31">
                  <c:v>1868</c:v>
                </c:pt>
                <c:pt idx="32">
                  <c:v>1897</c:v>
                </c:pt>
                <c:pt idx="33">
                  <c:v>1904</c:v>
                </c:pt>
                <c:pt idx="34">
                  <c:v>1905</c:v>
                </c:pt>
                <c:pt idx="35">
                  <c:v>1912</c:v>
                </c:pt>
                <c:pt idx="36">
                  <c:v>1917</c:v>
                </c:pt>
                <c:pt idx="37">
                  <c:v>1920</c:v>
                </c:pt>
                <c:pt idx="38">
                  <c:v>1924</c:v>
                </c:pt>
                <c:pt idx="39">
                  <c:v>1928</c:v>
                </c:pt>
                <c:pt idx="40">
                  <c:v>1940</c:v>
                </c:pt>
                <c:pt idx="41">
                  <c:v>1948</c:v>
                </c:pt>
                <c:pt idx="42">
                  <c:v>1946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43-4391-8FB3-6BB4A6ACEFD2}"/>
            </c:ext>
          </c:extLst>
        </c:ser>
        <c:ser>
          <c:idx val="5"/>
          <c:order val="5"/>
          <c:tx>
            <c:strRef>
              <c:f>世帯!$D$157</c:f>
              <c:strCache>
                <c:ptCount val="1"/>
                <c:pt idx="0">
                  <c:v>米山町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世帯!$E$157:$BP$157</c:f>
              <c:numCache>
                <c:formatCode>0;"△ "0</c:formatCode>
                <c:ptCount val="64"/>
                <c:pt idx="19">
                  <c:v>2569</c:v>
                </c:pt>
                <c:pt idx="20">
                  <c:v>2569</c:v>
                </c:pt>
                <c:pt idx="21">
                  <c:v>2583</c:v>
                </c:pt>
                <c:pt idx="22">
                  <c:v>2589</c:v>
                </c:pt>
                <c:pt idx="23">
                  <c:v>2600</c:v>
                </c:pt>
                <c:pt idx="24">
                  <c:v>2607</c:v>
                </c:pt>
                <c:pt idx="25">
                  <c:v>2610</c:v>
                </c:pt>
                <c:pt idx="26">
                  <c:v>2617</c:v>
                </c:pt>
                <c:pt idx="27">
                  <c:v>2623</c:v>
                </c:pt>
                <c:pt idx="28">
                  <c:v>2629</c:v>
                </c:pt>
                <c:pt idx="29">
                  <c:v>2620</c:v>
                </c:pt>
                <c:pt idx="30">
                  <c:v>2625</c:v>
                </c:pt>
                <c:pt idx="31">
                  <c:v>2631</c:v>
                </c:pt>
                <c:pt idx="32">
                  <c:v>2644</c:v>
                </c:pt>
                <c:pt idx="33">
                  <c:v>2653</c:v>
                </c:pt>
                <c:pt idx="34">
                  <c:v>2666</c:v>
                </c:pt>
                <c:pt idx="35">
                  <c:v>2715</c:v>
                </c:pt>
                <c:pt idx="36">
                  <c:v>2723</c:v>
                </c:pt>
                <c:pt idx="37">
                  <c:v>2741</c:v>
                </c:pt>
                <c:pt idx="38">
                  <c:v>2743</c:v>
                </c:pt>
                <c:pt idx="39">
                  <c:v>2775</c:v>
                </c:pt>
                <c:pt idx="40">
                  <c:v>2772</c:v>
                </c:pt>
                <c:pt idx="41">
                  <c:v>2772</c:v>
                </c:pt>
                <c:pt idx="42">
                  <c:v>2787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43-4391-8FB3-6BB4A6ACEFD2}"/>
            </c:ext>
          </c:extLst>
        </c:ser>
        <c:ser>
          <c:idx val="6"/>
          <c:order val="6"/>
          <c:tx>
            <c:strRef>
              <c:f>世帯!$D$158</c:f>
              <c:strCache>
                <c:ptCount val="1"/>
                <c:pt idx="0">
                  <c:v>石越町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世帯!$E$158:$BP$158</c:f>
              <c:numCache>
                <c:formatCode>0;"△ "0</c:formatCode>
                <c:ptCount val="64"/>
                <c:pt idx="19">
                  <c:v>1534</c:v>
                </c:pt>
                <c:pt idx="20">
                  <c:v>1548</c:v>
                </c:pt>
                <c:pt idx="21">
                  <c:v>1545</c:v>
                </c:pt>
                <c:pt idx="22">
                  <c:v>1543</c:v>
                </c:pt>
                <c:pt idx="23">
                  <c:v>1543</c:v>
                </c:pt>
                <c:pt idx="24">
                  <c:v>1535</c:v>
                </c:pt>
                <c:pt idx="25">
                  <c:v>1536</c:v>
                </c:pt>
                <c:pt idx="26">
                  <c:v>1533</c:v>
                </c:pt>
                <c:pt idx="27">
                  <c:v>1538</c:v>
                </c:pt>
                <c:pt idx="28">
                  <c:v>1536</c:v>
                </c:pt>
                <c:pt idx="29">
                  <c:v>1545</c:v>
                </c:pt>
                <c:pt idx="30">
                  <c:v>1539</c:v>
                </c:pt>
                <c:pt idx="31">
                  <c:v>1541</c:v>
                </c:pt>
                <c:pt idx="32">
                  <c:v>1551</c:v>
                </c:pt>
                <c:pt idx="33">
                  <c:v>1544</c:v>
                </c:pt>
                <c:pt idx="34">
                  <c:v>1548</c:v>
                </c:pt>
                <c:pt idx="35">
                  <c:v>1554</c:v>
                </c:pt>
                <c:pt idx="36">
                  <c:v>1572</c:v>
                </c:pt>
                <c:pt idx="37">
                  <c:v>1599</c:v>
                </c:pt>
                <c:pt idx="38">
                  <c:v>1604</c:v>
                </c:pt>
                <c:pt idx="39">
                  <c:v>1607</c:v>
                </c:pt>
                <c:pt idx="40">
                  <c:v>1591</c:v>
                </c:pt>
                <c:pt idx="41">
                  <c:v>1612</c:v>
                </c:pt>
                <c:pt idx="42">
                  <c:v>1603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43-4391-8FB3-6BB4A6ACEFD2}"/>
            </c:ext>
          </c:extLst>
        </c:ser>
        <c:ser>
          <c:idx val="7"/>
          <c:order val="7"/>
          <c:tx>
            <c:strRef>
              <c:f>世帯!$D$159</c:f>
              <c:strCache>
                <c:ptCount val="1"/>
                <c:pt idx="0">
                  <c:v>南方町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世帯!$E$159:$BP$159</c:f>
              <c:numCache>
                <c:formatCode>0;"△ "0</c:formatCode>
                <c:ptCount val="64"/>
                <c:pt idx="19">
                  <c:v>2018</c:v>
                </c:pt>
                <c:pt idx="20">
                  <c:v>2020</c:v>
                </c:pt>
                <c:pt idx="21">
                  <c:v>2012</c:v>
                </c:pt>
                <c:pt idx="22">
                  <c:v>2022</c:v>
                </c:pt>
                <c:pt idx="23">
                  <c:v>2035</c:v>
                </c:pt>
                <c:pt idx="24">
                  <c:v>2044</c:v>
                </c:pt>
                <c:pt idx="25">
                  <c:v>2040</c:v>
                </c:pt>
                <c:pt idx="26">
                  <c:v>2047</c:v>
                </c:pt>
                <c:pt idx="27">
                  <c:v>2047</c:v>
                </c:pt>
                <c:pt idx="28">
                  <c:v>2049</c:v>
                </c:pt>
                <c:pt idx="29">
                  <c:v>2064</c:v>
                </c:pt>
                <c:pt idx="30">
                  <c:v>2069</c:v>
                </c:pt>
                <c:pt idx="31">
                  <c:v>2068</c:v>
                </c:pt>
                <c:pt idx="32">
                  <c:v>2072</c:v>
                </c:pt>
                <c:pt idx="33">
                  <c:v>2075</c:v>
                </c:pt>
                <c:pt idx="34">
                  <c:v>2092</c:v>
                </c:pt>
                <c:pt idx="35">
                  <c:v>2195</c:v>
                </c:pt>
                <c:pt idx="36">
                  <c:v>2213</c:v>
                </c:pt>
                <c:pt idx="37">
                  <c:v>2229</c:v>
                </c:pt>
                <c:pt idx="38">
                  <c:v>2269</c:v>
                </c:pt>
                <c:pt idx="39">
                  <c:v>2286</c:v>
                </c:pt>
                <c:pt idx="40">
                  <c:v>2303</c:v>
                </c:pt>
                <c:pt idx="41">
                  <c:v>2314</c:v>
                </c:pt>
                <c:pt idx="42">
                  <c:v>2358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F43-4391-8FB3-6BB4A6ACEFD2}"/>
            </c:ext>
          </c:extLst>
        </c:ser>
        <c:ser>
          <c:idx val="8"/>
          <c:order val="8"/>
          <c:tx>
            <c:strRef>
              <c:f>世帯!$D$160</c:f>
              <c:strCache>
                <c:ptCount val="1"/>
                <c:pt idx="0">
                  <c:v>河北町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世帯!$E$160:$BP$160</c:f>
              <c:numCache>
                <c:formatCode>0;"△ "0</c:formatCode>
                <c:ptCount val="64"/>
                <c:pt idx="19">
                  <c:v>3516</c:v>
                </c:pt>
                <c:pt idx="20">
                  <c:v>3523</c:v>
                </c:pt>
                <c:pt idx="21">
                  <c:v>3519</c:v>
                </c:pt>
                <c:pt idx="22">
                  <c:v>3526</c:v>
                </c:pt>
                <c:pt idx="23">
                  <c:v>3507</c:v>
                </c:pt>
                <c:pt idx="24">
                  <c:v>3508</c:v>
                </c:pt>
                <c:pt idx="25">
                  <c:v>3507</c:v>
                </c:pt>
                <c:pt idx="26">
                  <c:v>3505</c:v>
                </c:pt>
                <c:pt idx="27">
                  <c:v>3511</c:v>
                </c:pt>
                <c:pt idx="28">
                  <c:v>3513</c:v>
                </c:pt>
                <c:pt idx="29">
                  <c:v>3514</c:v>
                </c:pt>
                <c:pt idx="30">
                  <c:v>3485</c:v>
                </c:pt>
                <c:pt idx="31">
                  <c:v>3491</c:v>
                </c:pt>
                <c:pt idx="32">
                  <c:v>3478</c:v>
                </c:pt>
                <c:pt idx="33">
                  <c:v>3479</c:v>
                </c:pt>
                <c:pt idx="34">
                  <c:v>3469</c:v>
                </c:pt>
                <c:pt idx="35">
                  <c:v>3465</c:v>
                </c:pt>
                <c:pt idx="36">
                  <c:v>3505</c:v>
                </c:pt>
                <c:pt idx="37">
                  <c:v>3524</c:v>
                </c:pt>
                <c:pt idx="38">
                  <c:v>3522</c:v>
                </c:pt>
                <c:pt idx="39">
                  <c:v>3524</c:v>
                </c:pt>
                <c:pt idx="40">
                  <c:v>3524</c:v>
                </c:pt>
                <c:pt idx="41">
                  <c:v>3531</c:v>
                </c:pt>
                <c:pt idx="42">
                  <c:v>3535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F43-4391-8FB3-6BB4A6ACEFD2}"/>
            </c:ext>
          </c:extLst>
        </c:ser>
        <c:ser>
          <c:idx val="9"/>
          <c:order val="9"/>
          <c:tx>
            <c:strRef>
              <c:f>世帯!$D$161</c:f>
              <c:strCache>
                <c:ptCount val="1"/>
                <c:pt idx="0">
                  <c:v>矢本町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世帯!$E$161:$BP$161</c:f>
              <c:numCache>
                <c:formatCode>0;"△ "0</c:formatCode>
                <c:ptCount val="64"/>
                <c:pt idx="19">
                  <c:v>6386</c:v>
                </c:pt>
                <c:pt idx="20">
                  <c:v>6586</c:v>
                </c:pt>
                <c:pt idx="21">
                  <c:v>6813</c:v>
                </c:pt>
                <c:pt idx="22">
                  <c:v>7082</c:v>
                </c:pt>
                <c:pt idx="23">
                  <c:v>7234</c:v>
                </c:pt>
                <c:pt idx="24">
                  <c:v>7369</c:v>
                </c:pt>
                <c:pt idx="25">
                  <c:v>7503</c:v>
                </c:pt>
                <c:pt idx="26">
                  <c:v>7673</c:v>
                </c:pt>
                <c:pt idx="27">
                  <c:v>7778</c:v>
                </c:pt>
                <c:pt idx="28">
                  <c:v>7871</c:v>
                </c:pt>
                <c:pt idx="29">
                  <c:v>7950</c:v>
                </c:pt>
                <c:pt idx="30">
                  <c:v>8236</c:v>
                </c:pt>
                <c:pt idx="31">
                  <c:v>8411</c:v>
                </c:pt>
                <c:pt idx="32">
                  <c:v>8589</c:v>
                </c:pt>
                <c:pt idx="33">
                  <c:v>8800</c:v>
                </c:pt>
                <c:pt idx="34">
                  <c:v>9045</c:v>
                </c:pt>
                <c:pt idx="35">
                  <c:v>9364</c:v>
                </c:pt>
                <c:pt idx="36">
                  <c:v>9557</c:v>
                </c:pt>
                <c:pt idx="37">
                  <c:v>9722</c:v>
                </c:pt>
                <c:pt idx="38">
                  <c:v>9859</c:v>
                </c:pt>
                <c:pt idx="39">
                  <c:v>10067</c:v>
                </c:pt>
                <c:pt idx="40">
                  <c:v>10214</c:v>
                </c:pt>
                <c:pt idx="41">
                  <c:v>10268</c:v>
                </c:pt>
                <c:pt idx="42">
                  <c:v>10400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F43-4391-8FB3-6BB4A6ACEFD2}"/>
            </c:ext>
          </c:extLst>
        </c:ser>
        <c:ser>
          <c:idx val="10"/>
          <c:order val="10"/>
          <c:tx>
            <c:strRef>
              <c:f>世帯!$D$162</c:f>
              <c:strCache>
                <c:ptCount val="1"/>
                <c:pt idx="0">
                  <c:v>雄勝町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世帯!$E$162:$BP$162</c:f>
              <c:numCache>
                <c:formatCode>0;"△ "0</c:formatCode>
                <c:ptCount val="64"/>
                <c:pt idx="19">
                  <c:v>1923</c:v>
                </c:pt>
                <c:pt idx="20">
                  <c:v>1912</c:v>
                </c:pt>
                <c:pt idx="21">
                  <c:v>1912</c:v>
                </c:pt>
                <c:pt idx="22">
                  <c:v>1896</c:v>
                </c:pt>
                <c:pt idx="23">
                  <c:v>1883</c:v>
                </c:pt>
                <c:pt idx="24">
                  <c:v>1875</c:v>
                </c:pt>
                <c:pt idx="25">
                  <c:v>1872</c:v>
                </c:pt>
                <c:pt idx="26">
                  <c:v>1843</c:v>
                </c:pt>
                <c:pt idx="27">
                  <c:v>1854</c:v>
                </c:pt>
                <c:pt idx="28">
                  <c:v>1835</c:v>
                </c:pt>
                <c:pt idx="29">
                  <c:v>1823</c:v>
                </c:pt>
                <c:pt idx="30">
                  <c:v>1824</c:v>
                </c:pt>
                <c:pt idx="31">
                  <c:v>1815</c:v>
                </c:pt>
                <c:pt idx="32">
                  <c:v>1804</c:v>
                </c:pt>
                <c:pt idx="33">
                  <c:v>1797</c:v>
                </c:pt>
                <c:pt idx="34">
                  <c:v>1787</c:v>
                </c:pt>
                <c:pt idx="35">
                  <c:v>1785</c:v>
                </c:pt>
                <c:pt idx="36">
                  <c:v>1792</c:v>
                </c:pt>
                <c:pt idx="37">
                  <c:v>1779</c:v>
                </c:pt>
                <c:pt idx="38">
                  <c:v>1807</c:v>
                </c:pt>
                <c:pt idx="39">
                  <c:v>1792</c:v>
                </c:pt>
                <c:pt idx="40">
                  <c:v>1769</c:v>
                </c:pt>
                <c:pt idx="41">
                  <c:v>1763</c:v>
                </c:pt>
                <c:pt idx="42">
                  <c:v>1742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F43-4391-8FB3-6BB4A6ACEFD2}"/>
            </c:ext>
          </c:extLst>
        </c:ser>
        <c:ser>
          <c:idx val="11"/>
          <c:order val="11"/>
          <c:tx>
            <c:strRef>
              <c:f>世帯!$D$163</c:f>
              <c:strCache>
                <c:ptCount val="1"/>
                <c:pt idx="0">
                  <c:v>河南町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世帯!$E$163:$BP$163</c:f>
              <c:numCache>
                <c:formatCode>0;"△ "0</c:formatCode>
                <c:ptCount val="64"/>
                <c:pt idx="19">
                  <c:v>4082</c:v>
                </c:pt>
                <c:pt idx="20">
                  <c:v>4109</c:v>
                </c:pt>
                <c:pt idx="21">
                  <c:v>4179</c:v>
                </c:pt>
                <c:pt idx="22">
                  <c:v>4253</c:v>
                </c:pt>
                <c:pt idx="23">
                  <c:v>4286</c:v>
                </c:pt>
                <c:pt idx="24">
                  <c:v>4307</c:v>
                </c:pt>
                <c:pt idx="25">
                  <c:v>4343</c:v>
                </c:pt>
                <c:pt idx="26">
                  <c:v>4347</c:v>
                </c:pt>
                <c:pt idx="27">
                  <c:v>4370</c:v>
                </c:pt>
                <c:pt idx="28">
                  <c:v>4391</c:v>
                </c:pt>
                <c:pt idx="29">
                  <c:v>4375</c:v>
                </c:pt>
                <c:pt idx="30">
                  <c:v>4402</c:v>
                </c:pt>
                <c:pt idx="31">
                  <c:v>4438</c:v>
                </c:pt>
                <c:pt idx="32">
                  <c:v>4448</c:v>
                </c:pt>
                <c:pt idx="33">
                  <c:v>4519</c:v>
                </c:pt>
                <c:pt idx="34">
                  <c:v>4531</c:v>
                </c:pt>
                <c:pt idx="35">
                  <c:v>4575</c:v>
                </c:pt>
                <c:pt idx="36">
                  <c:v>4621</c:v>
                </c:pt>
                <c:pt idx="37">
                  <c:v>4695</c:v>
                </c:pt>
                <c:pt idx="38">
                  <c:v>4746</c:v>
                </c:pt>
                <c:pt idx="39">
                  <c:v>4798</c:v>
                </c:pt>
                <c:pt idx="40">
                  <c:v>4867</c:v>
                </c:pt>
                <c:pt idx="41">
                  <c:v>4931</c:v>
                </c:pt>
                <c:pt idx="42">
                  <c:v>5010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F43-4391-8FB3-6BB4A6ACEFD2}"/>
            </c:ext>
          </c:extLst>
        </c:ser>
        <c:ser>
          <c:idx val="12"/>
          <c:order val="12"/>
          <c:tx>
            <c:strRef>
              <c:f>世帯!$D$164</c:f>
              <c:strCache>
                <c:ptCount val="1"/>
                <c:pt idx="0">
                  <c:v>桃生町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世帯!$E$164:$BP$164</c:f>
              <c:numCache>
                <c:formatCode>0;"△ "0</c:formatCode>
                <c:ptCount val="64"/>
                <c:pt idx="19">
                  <c:v>2035</c:v>
                </c:pt>
                <c:pt idx="20">
                  <c:v>2018</c:v>
                </c:pt>
                <c:pt idx="21">
                  <c:v>2026</c:v>
                </c:pt>
                <c:pt idx="22">
                  <c:v>2014</c:v>
                </c:pt>
                <c:pt idx="23">
                  <c:v>2010</c:v>
                </c:pt>
                <c:pt idx="24">
                  <c:v>2028</c:v>
                </c:pt>
                <c:pt idx="25">
                  <c:v>2036</c:v>
                </c:pt>
                <c:pt idx="26">
                  <c:v>2032</c:v>
                </c:pt>
                <c:pt idx="27">
                  <c:v>2036</c:v>
                </c:pt>
                <c:pt idx="28">
                  <c:v>2043</c:v>
                </c:pt>
                <c:pt idx="29">
                  <c:v>2058</c:v>
                </c:pt>
                <c:pt idx="30">
                  <c:v>2057</c:v>
                </c:pt>
                <c:pt idx="31">
                  <c:v>2068</c:v>
                </c:pt>
                <c:pt idx="32">
                  <c:v>2070</c:v>
                </c:pt>
                <c:pt idx="33">
                  <c:v>2092</c:v>
                </c:pt>
                <c:pt idx="34">
                  <c:v>2112</c:v>
                </c:pt>
                <c:pt idx="35">
                  <c:v>2113</c:v>
                </c:pt>
                <c:pt idx="36">
                  <c:v>2130</c:v>
                </c:pt>
                <c:pt idx="37">
                  <c:v>2141</c:v>
                </c:pt>
                <c:pt idx="38">
                  <c:v>2143</c:v>
                </c:pt>
                <c:pt idx="39">
                  <c:v>2150</c:v>
                </c:pt>
                <c:pt idx="40">
                  <c:v>2225</c:v>
                </c:pt>
                <c:pt idx="41">
                  <c:v>2229</c:v>
                </c:pt>
                <c:pt idx="42">
                  <c:v>2248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F43-4391-8FB3-6BB4A6ACEFD2}"/>
            </c:ext>
          </c:extLst>
        </c:ser>
        <c:ser>
          <c:idx val="13"/>
          <c:order val="13"/>
          <c:tx>
            <c:strRef>
              <c:f>世帯!$D$165</c:f>
              <c:strCache>
                <c:ptCount val="1"/>
                <c:pt idx="0">
                  <c:v>鳴瀬町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世帯!$E$165:$BP$165</c:f>
              <c:numCache>
                <c:formatCode>0;"△ "0</c:formatCode>
                <c:ptCount val="64"/>
                <c:pt idx="19">
                  <c:v>2759</c:v>
                </c:pt>
                <c:pt idx="20">
                  <c:v>2767</c:v>
                </c:pt>
                <c:pt idx="21">
                  <c:v>2797</c:v>
                </c:pt>
                <c:pt idx="22">
                  <c:v>2828</c:v>
                </c:pt>
                <c:pt idx="23">
                  <c:v>2850</c:v>
                </c:pt>
                <c:pt idx="24">
                  <c:v>2871</c:v>
                </c:pt>
                <c:pt idx="25">
                  <c:v>2886</c:v>
                </c:pt>
                <c:pt idx="26">
                  <c:v>2901</c:v>
                </c:pt>
                <c:pt idx="27">
                  <c:v>2914</c:v>
                </c:pt>
                <c:pt idx="28">
                  <c:v>2939</c:v>
                </c:pt>
                <c:pt idx="29">
                  <c:v>2955</c:v>
                </c:pt>
                <c:pt idx="30">
                  <c:v>2972</c:v>
                </c:pt>
                <c:pt idx="31">
                  <c:v>2998</c:v>
                </c:pt>
                <c:pt idx="32">
                  <c:v>3061</c:v>
                </c:pt>
                <c:pt idx="33">
                  <c:v>3057</c:v>
                </c:pt>
                <c:pt idx="34">
                  <c:v>3075</c:v>
                </c:pt>
                <c:pt idx="35">
                  <c:v>3118</c:v>
                </c:pt>
                <c:pt idx="36">
                  <c:v>3155</c:v>
                </c:pt>
                <c:pt idx="37">
                  <c:v>3199</c:v>
                </c:pt>
                <c:pt idx="38">
                  <c:v>3220</c:v>
                </c:pt>
                <c:pt idx="39">
                  <c:v>3247</c:v>
                </c:pt>
                <c:pt idx="40">
                  <c:v>3269</c:v>
                </c:pt>
                <c:pt idx="41">
                  <c:v>3289</c:v>
                </c:pt>
                <c:pt idx="42">
                  <c:v>3293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F43-4391-8FB3-6BB4A6ACEFD2}"/>
            </c:ext>
          </c:extLst>
        </c:ser>
        <c:ser>
          <c:idx val="14"/>
          <c:order val="14"/>
          <c:tx>
            <c:strRef>
              <c:f>世帯!$D$166</c:f>
              <c:strCache>
                <c:ptCount val="1"/>
                <c:pt idx="0">
                  <c:v>北上町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世帯!$E$166:$BP$166</c:f>
              <c:numCache>
                <c:formatCode>0;"△ "0</c:formatCode>
                <c:ptCount val="64"/>
                <c:pt idx="19">
                  <c:v>1157</c:v>
                </c:pt>
                <c:pt idx="20">
                  <c:v>1143</c:v>
                </c:pt>
                <c:pt idx="21">
                  <c:v>1138</c:v>
                </c:pt>
                <c:pt idx="22">
                  <c:v>1138</c:v>
                </c:pt>
                <c:pt idx="23">
                  <c:v>1146</c:v>
                </c:pt>
                <c:pt idx="24">
                  <c:v>1147</c:v>
                </c:pt>
                <c:pt idx="25">
                  <c:v>1147</c:v>
                </c:pt>
                <c:pt idx="26">
                  <c:v>1157</c:v>
                </c:pt>
                <c:pt idx="27">
                  <c:v>1148</c:v>
                </c:pt>
                <c:pt idx="28">
                  <c:v>1143</c:v>
                </c:pt>
                <c:pt idx="29">
                  <c:v>1141</c:v>
                </c:pt>
                <c:pt idx="30">
                  <c:v>1133</c:v>
                </c:pt>
                <c:pt idx="31">
                  <c:v>1130</c:v>
                </c:pt>
                <c:pt idx="32">
                  <c:v>1128</c:v>
                </c:pt>
                <c:pt idx="33">
                  <c:v>1126</c:v>
                </c:pt>
                <c:pt idx="34">
                  <c:v>1125</c:v>
                </c:pt>
                <c:pt idx="35">
                  <c:v>1122</c:v>
                </c:pt>
                <c:pt idx="36">
                  <c:v>1123</c:v>
                </c:pt>
                <c:pt idx="37">
                  <c:v>1127</c:v>
                </c:pt>
                <c:pt idx="38">
                  <c:v>1123</c:v>
                </c:pt>
                <c:pt idx="39">
                  <c:v>1119</c:v>
                </c:pt>
                <c:pt idx="40">
                  <c:v>1126</c:v>
                </c:pt>
                <c:pt idx="41">
                  <c:v>1125</c:v>
                </c:pt>
                <c:pt idx="42">
                  <c:v>1131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F43-4391-8FB3-6BB4A6ACEFD2}"/>
            </c:ext>
          </c:extLst>
        </c:ser>
        <c:ser>
          <c:idx val="15"/>
          <c:order val="15"/>
          <c:tx>
            <c:strRef>
              <c:f>世帯!$D$114</c:f>
              <c:strCache>
                <c:ptCount val="1"/>
                <c:pt idx="0">
                  <c:v>女川町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世帯!$E$114:$BP$114</c:f>
              <c:numCache>
                <c:formatCode>0;"△ "0</c:formatCode>
                <c:ptCount val="64"/>
                <c:pt idx="19">
                  <c:v>4160</c:v>
                </c:pt>
                <c:pt idx="20">
                  <c:v>4117</c:v>
                </c:pt>
                <c:pt idx="21">
                  <c:v>4118</c:v>
                </c:pt>
                <c:pt idx="22">
                  <c:v>4177</c:v>
                </c:pt>
                <c:pt idx="23" formatCode="General">
                  <c:v>4327</c:v>
                </c:pt>
                <c:pt idx="24" formatCode="General">
                  <c:v>4253</c:v>
                </c:pt>
                <c:pt idx="25">
                  <c:v>4228</c:v>
                </c:pt>
                <c:pt idx="26" formatCode="General">
                  <c:v>4210</c:v>
                </c:pt>
                <c:pt idx="27" formatCode="General">
                  <c:v>4196</c:v>
                </c:pt>
                <c:pt idx="28">
                  <c:v>4174</c:v>
                </c:pt>
                <c:pt idx="29" formatCode="General">
                  <c:v>4140</c:v>
                </c:pt>
                <c:pt idx="30">
                  <c:v>4128</c:v>
                </c:pt>
                <c:pt idx="31">
                  <c:v>4110</c:v>
                </c:pt>
                <c:pt idx="32">
                  <c:v>4096</c:v>
                </c:pt>
                <c:pt idx="33">
                  <c:v>4107</c:v>
                </c:pt>
                <c:pt idx="34">
                  <c:v>4101</c:v>
                </c:pt>
                <c:pt idx="35">
                  <c:v>4054</c:v>
                </c:pt>
                <c:pt idx="36">
                  <c:v>3997</c:v>
                </c:pt>
                <c:pt idx="37">
                  <c:v>3996</c:v>
                </c:pt>
                <c:pt idx="38">
                  <c:v>4020</c:v>
                </c:pt>
                <c:pt idx="39">
                  <c:v>4046</c:v>
                </c:pt>
                <c:pt idx="40">
                  <c:v>4036</c:v>
                </c:pt>
                <c:pt idx="41">
                  <c:v>4014</c:v>
                </c:pt>
                <c:pt idx="42">
                  <c:v>3959</c:v>
                </c:pt>
                <c:pt idx="46">
                  <c:v>3870</c:v>
                </c:pt>
                <c:pt idx="47">
                  <c:v>3907</c:v>
                </c:pt>
                <c:pt idx="48">
                  <c:v>3905</c:v>
                </c:pt>
                <c:pt idx="49">
                  <c:v>3897</c:v>
                </c:pt>
                <c:pt idx="50" formatCode="General">
                  <c:v>3883</c:v>
                </c:pt>
                <c:pt idx="51">
                  <c:v>3794</c:v>
                </c:pt>
                <c:pt idx="52">
                  <c:v>3426</c:v>
                </c:pt>
                <c:pt idx="53">
                  <c:v>3300</c:v>
                </c:pt>
                <c:pt idx="54">
                  <c:v>3161</c:v>
                </c:pt>
                <c:pt idx="55">
                  <c:v>3090</c:v>
                </c:pt>
                <c:pt idx="56">
                  <c:v>3153</c:v>
                </c:pt>
                <c:pt idx="57">
                  <c:v>3137</c:v>
                </c:pt>
                <c:pt idx="58">
                  <c:v>3124</c:v>
                </c:pt>
                <c:pt idx="59">
                  <c:v>3125</c:v>
                </c:pt>
                <c:pt idx="60">
                  <c:v>3105</c:v>
                </c:pt>
                <c:pt idx="61">
                  <c:v>3074</c:v>
                </c:pt>
                <c:pt idx="62">
                  <c:v>2975</c:v>
                </c:pt>
                <c:pt idx="63">
                  <c:v>3014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F43-4391-8FB3-6BB4A6ACEFD2}"/>
            </c:ext>
          </c:extLst>
        </c:ser>
        <c:ser>
          <c:idx val="16"/>
          <c:order val="16"/>
          <c:tx>
            <c:strRef>
              <c:f>世帯!$D$167</c:f>
              <c:strCache>
                <c:ptCount val="1"/>
                <c:pt idx="0">
                  <c:v>牡鹿町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世帯!$E$167:$BP$167</c:f>
              <c:numCache>
                <c:formatCode>0;"△ "0</c:formatCode>
                <c:ptCount val="64"/>
                <c:pt idx="19">
                  <c:v>2125</c:v>
                </c:pt>
                <c:pt idx="20">
                  <c:v>2111</c:v>
                </c:pt>
                <c:pt idx="21">
                  <c:v>2079</c:v>
                </c:pt>
                <c:pt idx="22">
                  <c:v>2048</c:v>
                </c:pt>
                <c:pt idx="23">
                  <c:v>2050</c:v>
                </c:pt>
                <c:pt idx="24">
                  <c:v>2040</c:v>
                </c:pt>
                <c:pt idx="25">
                  <c:v>2034</c:v>
                </c:pt>
                <c:pt idx="26">
                  <c:v>2025</c:v>
                </c:pt>
                <c:pt idx="27">
                  <c:v>2024</c:v>
                </c:pt>
                <c:pt idx="28">
                  <c:v>2018</c:v>
                </c:pt>
                <c:pt idx="29">
                  <c:v>1994</c:v>
                </c:pt>
                <c:pt idx="30">
                  <c:v>1991</c:v>
                </c:pt>
                <c:pt idx="31">
                  <c:v>1977</c:v>
                </c:pt>
                <c:pt idx="32">
                  <c:v>1965</c:v>
                </c:pt>
                <c:pt idx="33">
                  <c:v>1990</c:v>
                </c:pt>
                <c:pt idx="34">
                  <c:v>1965</c:v>
                </c:pt>
                <c:pt idx="35">
                  <c:v>1973</c:v>
                </c:pt>
                <c:pt idx="36">
                  <c:v>1969</c:v>
                </c:pt>
                <c:pt idx="37">
                  <c:v>1973</c:v>
                </c:pt>
                <c:pt idx="38">
                  <c:v>1961</c:v>
                </c:pt>
                <c:pt idx="39">
                  <c:v>1946</c:v>
                </c:pt>
                <c:pt idx="40">
                  <c:v>1923</c:v>
                </c:pt>
                <c:pt idx="41">
                  <c:v>1890</c:v>
                </c:pt>
                <c:pt idx="42">
                  <c:v>1893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F43-4391-8FB3-6BB4A6ACEFD2}"/>
            </c:ext>
          </c:extLst>
        </c:ser>
        <c:ser>
          <c:idx val="17"/>
          <c:order val="17"/>
          <c:tx>
            <c:strRef>
              <c:f>世帯!$D$168</c:f>
              <c:strCache>
                <c:ptCount val="1"/>
                <c:pt idx="0">
                  <c:v>志津川町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世帯!$E$168:$BP$168</c:f>
              <c:numCache>
                <c:formatCode>0;"△ "0</c:formatCode>
                <c:ptCount val="64"/>
                <c:pt idx="19">
                  <c:v>3691</c:v>
                </c:pt>
                <c:pt idx="20">
                  <c:v>3707</c:v>
                </c:pt>
                <c:pt idx="21">
                  <c:v>3746</c:v>
                </c:pt>
                <c:pt idx="22">
                  <c:v>3750</c:v>
                </c:pt>
                <c:pt idx="23">
                  <c:v>3742</c:v>
                </c:pt>
                <c:pt idx="24">
                  <c:v>3757</c:v>
                </c:pt>
                <c:pt idx="25">
                  <c:v>3764</c:v>
                </c:pt>
                <c:pt idx="26">
                  <c:v>3777</c:v>
                </c:pt>
                <c:pt idx="27">
                  <c:v>3785</c:v>
                </c:pt>
                <c:pt idx="28">
                  <c:v>3799</c:v>
                </c:pt>
                <c:pt idx="29">
                  <c:v>3808</c:v>
                </c:pt>
                <c:pt idx="30">
                  <c:v>3816</c:v>
                </c:pt>
                <c:pt idx="31">
                  <c:v>3828</c:v>
                </c:pt>
                <c:pt idx="32">
                  <c:v>3835</c:v>
                </c:pt>
                <c:pt idx="33">
                  <c:v>3835</c:v>
                </c:pt>
                <c:pt idx="34">
                  <c:v>3838</c:v>
                </c:pt>
                <c:pt idx="35">
                  <c:v>3894</c:v>
                </c:pt>
                <c:pt idx="36">
                  <c:v>3901</c:v>
                </c:pt>
                <c:pt idx="37">
                  <c:v>3904</c:v>
                </c:pt>
                <c:pt idx="38">
                  <c:v>3897</c:v>
                </c:pt>
                <c:pt idx="39">
                  <c:v>3916</c:v>
                </c:pt>
                <c:pt idx="40">
                  <c:v>3921</c:v>
                </c:pt>
                <c:pt idx="41">
                  <c:v>3946</c:v>
                </c:pt>
                <c:pt idx="42">
                  <c:v>3943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F43-4391-8FB3-6BB4A6ACEFD2}"/>
            </c:ext>
          </c:extLst>
        </c:ser>
        <c:ser>
          <c:idx val="18"/>
          <c:order val="18"/>
          <c:tx>
            <c:strRef>
              <c:f>世帯!$D$169</c:f>
              <c:strCache>
                <c:ptCount val="1"/>
                <c:pt idx="0">
                  <c:v>津山町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世帯!$E$169:$BP$169</c:f>
              <c:numCache>
                <c:formatCode>0;"△ "0</c:formatCode>
                <c:ptCount val="64"/>
                <c:pt idx="19">
                  <c:v>1236</c:v>
                </c:pt>
                <c:pt idx="20">
                  <c:v>1232</c:v>
                </c:pt>
                <c:pt idx="21">
                  <c:v>1244</c:v>
                </c:pt>
                <c:pt idx="22">
                  <c:v>1240</c:v>
                </c:pt>
                <c:pt idx="23">
                  <c:v>1229</c:v>
                </c:pt>
                <c:pt idx="24">
                  <c:v>1230</c:v>
                </c:pt>
                <c:pt idx="25">
                  <c:v>1230</c:v>
                </c:pt>
                <c:pt idx="26">
                  <c:v>1231</c:v>
                </c:pt>
                <c:pt idx="27">
                  <c:v>1244</c:v>
                </c:pt>
                <c:pt idx="28">
                  <c:v>1242</c:v>
                </c:pt>
                <c:pt idx="29">
                  <c:v>1240</c:v>
                </c:pt>
                <c:pt idx="30">
                  <c:v>1230</c:v>
                </c:pt>
                <c:pt idx="31">
                  <c:v>1228</c:v>
                </c:pt>
                <c:pt idx="32">
                  <c:v>1257</c:v>
                </c:pt>
                <c:pt idx="33">
                  <c:v>1258</c:v>
                </c:pt>
                <c:pt idx="34">
                  <c:v>1256</c:v>
                </c:pt>
                <c:pt idx="35">
                  <c:v>1257</c:v>
                </c:pt>
                <c:pt idx="36">
                  <c:v>1257</c:v>
                </c:pt>
                <c:pt idx="37">
                  <c:v>1254</c:v>
                </c:pt>
                <c:pt idx="38">
                  <c:v>1252</c:v>
                </c:pt>
                <c:pt idx="39">
                  <c:v>1253</c:v>
                </c:pt>
                <c:pt idx="40">
                  <c:v>1241</c:v>
                </c:pt>
                <c:pt idx="41">
                  <c:v>1244</c:v>
                </c:pt>
                <c:pt idx="42">
                  <c:v>1237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F43-4391-8FB3-6BB4A6ACEFD2}"/>
            </c:ext>
          </c:extLst>
        </c:ser>
        <c:ser>
          <c:idx val="19"/>
          <c:order val="19"/>
          <c:tx>
            <c:strRef>
              <c:f>世帯!$D$170</c:f>
              <c:strCache>
                <c:ptCount val="1"/>
                <c:pt idx="0">
                  <c:v>本吉町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世帯!$E$170:$BP$170</c:f>
              <c:numCache>
                <c:formatCode>0;"△ "0</c:formatCode>
                <c:ptCount val="64"/>
                <c:pt idx="19">
                  <c:v>2998</c:v>
                </c:pt>
                <c:pt idx="20">
                  <c:v>3029</c:v>
                </c:pt>
                <c:pt idx="21">
                  <c:v>3075</c:v>
                </c:pt>
                <c:pt idx="22">
                  <c:v>3094</c:v>
                </c:pt>
                <c:pt idx="23">
                  <c:v>3095</c:v>
                </c:pt>
                <c:pt idx="24">
                  <c:v>3115</c:v>
                </c:pt>
                <c:pt idx="25">
                  <c:v>3136</c:v>
                </c:pt>
                <c:pt idx="26">
                  <c:v>3148</c:v>
                </c:pt>
                <c:pt idx="27">
                  <c:v>3160</c:v>
                </c:pt>
                <c:pt idx="28">
                  <c:v>3150</c:v>
                </c:pt>
                <c:pt idx="29">
                  <c:v>3165</c:v>
                </c:pt>
                <c:pt idx="30">
                  <c:v>3160</c:v>
                </c:pt>
                <c:pt idx="31">
                  <c:v>3191</c:v>
                </c:pt>
                <c:pt idx="32">
                  <c:v>3238</c:v>
                </c:pt>
                <c:pt idx="33">
                  <c:v>3247</c:v>
                </c:pt>
                <c:pt idx="34">
                  <c:v>3259</c:v>
                </c:pt>
                <c:pt idx="35">
                  <c:v>3283</c:v>
                </c:pt>
                <c:pt idx="36">
                  <c:v>3296</c:v>
                </c:pt>
                <c:pt idx="37">
                  <c:v>3335</c:v>
                </c:pt>
                <c:pt idx="38">
                  <c:v>3372</c:v>
                </c:pt>
                <c:pt idx="39">
                  <c:v>3383</c:v>
                </c:pt>
                <c:pt idx="40">
                  <c:v>3396</c:v>
                </c:pt>
                <c:pt idx="41">
                  <c:v>3416</c:v>
                </c:pt>
                <c:pt idx="42">
                  <c:v>3436</c:v>
                </c:pt>
                <c:pt idx="46">
                  <c:v>3471</c:v>
                </c:pt>
                <c:pt idx="47">
                  <c:v>3487</c:v>
                </c:pt>
                <c:pt idx="48">
                  <c:v>3500</c:v>
                </c:pt>
                <c:pt idx="49" formatCode="General">
                  <c:v>3491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F43-4391-8FB3-6BB4A6ACEFD2}"/>
            </c:ext>
          </c:extLst>
        </c:ser>
        <c:ser>
          <c:idx val="20"/>
          <c:order val="20"/>
          <c:tx>
            <c:strRef>
              <c:f>世帯!$D$171</c:f>
              <c:strCache>
                <c:ptCount val="1"/>
                <c:pt idx="0">
                  <c:v>唐桑町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世帯!$E$171:$BP$171</c:f>
              <c:numCache>
                <c:formatCode>0;"△ "0</c:formatCode>
                <c:ptCount val="64"/>
                <c:pt idx="19">
                  <c:v>2172</c:v>
                </c:pt>
                <c:pt idx="20">
                  <c:v>2190</c:v>
                </c:pt>
                <c:pt idx="21">
                  <c:v>2199</c:v>
                </c:pt>
                <c:pt idx="22">
                  <c:v>2198</c:v>
                </c:pt>
                <c:pt idx="23">
                  <c:v>2215</c:v>
                </c:pt>
                <c:pt idx="24">
                  <c:v>2221</c:v>
                </c:pt>
                <c:pt idx="25">
                  <c:v>2225</c:v>
                </c:pt>
                <c:pt idx="26">
                  <c:v>2233</c:v>
                </c:pt>
                <c:pt idx="27">
                  <c:v>2242</c:v>
                </c:pt>
                <c:pt idx="28">
                  <c:v>2253</c:v>
                </c:pt>
                <c:pt idx="29">
                  <c:v>2259</c:v>
                </c:pt>
                <c:pt idx="30">
                  <c:v>2257</c:v>
                </c:pt>
                <c:pt idx="31">
                  <c:v>2254</c:v>
                </c:pt>
                <c:pt idx="32">
                  <c:v>2250</c:v>
                </c:pt>
                <c:pt idx="33">
                  <c:v>2257</c:v>
                </c:pt>
                <c:pt idx="34">
                  <c:v>2255</c:v>
                </c:pt>
                <c:pt idx="35">
                  <c:v>2250</c:v>
                </c:pt>
                <c:pt idx="36">
                  <c:v>2245</c:v>
                </c:pt>
                <c:pt idx="37">
                  <c:v>2252</c:v>
                </c:pt>
                <c:pt idx="38">
                  <c:v>2248</c:v>
                </c:pt>
                <c:pt idx="39">
                  <c:v>2252</c:v>
                </c:pt>
                <c:pt idx="40">
                  <c:v>2264</c:v>
                </c:pt>
                <c:pt idx="41">
                  <c:v>2279</c:v>
                </c:pt>
                <c:pt idx="42">
                  <c:v>2273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F43-4391-8FB3-6BB4A6ACEFD2}"/>
            </c:ext>
          </c:extLst>
        </c:ser>
        <c:ser>
          <c:idx val="21"/>
          <c:order val="21"/>
          <c:tx>
            <c:strRef>
              <c:f>世帯!$D$172</c:f>
              <c:strCache>
                <c:ptCount val="1"/>
                <c:pt idx="0">
                  <c:v>歌津町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世帯!$E$172:$BP$172</c:f>
              <c:numCache>
                <c:formatCode>0;"△ "0</c:formatCode>
                <c:ptCount val="64"/>
                <c:pt idx="19">
                  <c:v>1261</c:v>
                </c:pt>
                <c:pt idx="20">
                  <c:v>1269</c:v>
                </c:pt>
                <c:pt idx="21">
                  <c:v>1285</c:v>
                </c:pt>
                <c:pt idx="22">
                  <c:v>1315</c:v>
                </c:pt>
                <c:pt idx="23">
                  <c:v>1324</c:v>
                </c:pt>
                <c:pt idx="24">
                  <c:v>1343</c:v>
                </c:pt>
                <c:pt idx="25">
                  <c:v>1343</c:v>
                </c:pt>
                <c:pt idx="26">
                  <c:v>1353</c:v>
                </c:pt>
                <c:pt idx="27">
                  <c:v>1359</c:v>
                </c:pt>
                <c:pt idx="28">
                  <c:v>1367</c:v>
                </c:pt>
                <c:pt idx="29">
                  <c:v>1376</c:v>
                </c:pt>
                <c:pt idx="30">
                  <c:v>1371</c:v>
                </c:pt>
                <c:pt idx="31">
                  <c:v>1373</c:v>
                </c:pt>
                <c:pt idx="32">
                  <c:v>1362</c:v>
                </c:pt>
                <c:pt idx="33">
                  <c:v>1366</c:v>
                </c:pt>
                <c:pt idx="34">
                  <c:v>1373</c:v>
                </c:pt>
                <c:pt idx="35">
                  <c:v>1379</c:v>
                </c:pt>
                <c:pt idx="36">
                  <c:v>1382</c:v>
                </c:pt>
                <c:pt idx="37">
                  <c:v>1390</c:v>
                </c:pt>
                <c:pt idx="38">
                  <c:v>1393</c:v>
                </c:pt>
                <c:pt idx="39">
                  <c:v>1399</c:v>
                </c:pt>
                <c:pt idx="40">
                  <c:v>1422</c:v>
                </c:pt>
                <c:pt idx="41">
                  <c:v>1422</c:v>
                </c:pt>
                <c:pt idx="42">
                  <c:v>1434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F43-4391-8FB3-6BB4A6ACE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934784"/>
        <c:axId val="334936704"/>
      </c:lineChart>
      <c:catAx>
        <c:axId val="33493478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93670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9367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4934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300777094307809E-3"/>
          <c:y val="8.3472454090150246E-3"/>
          <c:w val="0.97562230197828392"/>
          <c:h val="0.164614231216889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市・郡部別と仙台市の世帯数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住民基本台帳/千)</a:t>
            </a:r>
          </a:p>
        </c:rich>
      </c:tx>
      <c:layout>
        <c:manualLayout>
          <c:xMode val="edge"/>
          <c:yMode val="edge"/>
          <c:x val="0.14682439459218541"/>
          <c:y val="9.9558052873722519E-2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2.464454976303318E-2"/>
          <c:w val="0.91741408947258218"/>
          <c:h val="0.8741562754892605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世帯!$D$69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世帯!$E$69:$BP$69</c:f>
              <c:numCache>
                <c:formatCode>0;"△ "0</c:formatCode>
                <c:ptCount val="64"/>
                <c:pt idx="19">
                  <c:v>482870</c:v>
                </c:pt>
                <c:pt idx="20">
                  <c:v>491071</c:v>
                </c:pt>
                <c:pt idx="21">
                  <c:v>498309</c:v>
                </c:pt>
                <c:pt idx="22">
                  <c:v>509085</c:v>
                </c:pt>
                <c:pt idx="23">
                  <c:v>517726</c:v>
                </c:pt>
                <c:pt idx="24">
                  <c:v>525649</c:v>
                </c:pt>
                <c:pt idx="25">
                  <c:v>533647</c:v>
                </c:pt>
                <c:pt idx="26">
                  <c:v>541772</c:v>
                </c:pt>
                <c:pt idx="27">
                  <c:v>551760</c:v>
                </c:pt>
                <c:pt idx="28">
                  <c:v>561607</c:v>
                </c:pt>
                <c:pt idx="29">
                  <c:v>571203</c:v>
                </c:pt>
                <c:pt idx="30">
                  <c:v>581954</c:v>
                </c:pt>
                <c:pt idx="31">
                  <c:v>594181</c:v>
                </c:pt>
                <c:pt idx="32">
                  <c:v>607829</c:v>
                </c:pt>
                <c:pt idx="33">
                  <c:v>619472</c:v>
                </c:pt>
                <c:pt idx="34">
                  <c:v>630717</c:v>
                </c:pt>
                <c:pt idx="35">
                  <c:v>641266</c:v>
                </c:pt>
                <c:pt idx="36">
                  <c:v>653185</c:v>
                </c:pt>
                <c:pt idx="37">
                  <c:v>665039</c:v>
                </c:pt>
                <c:pt idx="38">
                  <c:v>675985</c:v>
                </c:pt>
                <c:pt idx="39">
                  <c:v>685058</c:v>
                </c:pt>
                <c:pt idx="40">
                  <c:v>693283</c:v>
                </c:pt>
                <c:pt idx="41">
                  <c:v>701047</c:v>
                </c:pt>
                <c:pt idx="42">
                  <c:v>708890</c:v>
                </c:pt>
                <c:pt idx="46">
                  <c:v>736756</c:v>
                </c:pt>
                <c:pt idx="47">
                  <c:v>744503</c:v>
                </c:pt>
                <c:pt idx="48">
                  <c:v>751410</c:v>
                </c:pt>
                <c:pt idx="49">
                  <c:v>757983</c:v>
                </c:pt>
                <c:pt idx="50">
                  <c:v>764281</c:v>
                </c:pt>
                <c:pt idx="51">
                  <c:v>768529</c:v>
                </c:pt>
                <c:pt idx="52">
                  <c:v>774223</c:v>
                </c:pt>
                <c:pt idx="53">
                  <c:v>781774</c:v>
                </c:pt>
                <c:pt idx="54">
                  <c:v>792770</c:v>
                </c:pt>
                <c:pt idx="55">
                  <c:v>801202</c:v>
                </c:pt>
                <c:pt idx="56">
                  <c:v>820969</c:v>
                </c:pt>
                <c:pt idx="57">
                  <c:v>846606</c:v>
                </c:pt>
                <c:pt idx="58">
                  <c:v>854530</c:v>
                </c:pt>
                <c:pt idx="59">
                  <c:v>862552</c:v>
                </c:pt>
                <c:pt idx="60">
                  <c:v>871500</c:v>
                </c:pt>
                <c:pt idx="61">
                  <c:v>881358</c:v>
                </c:pt>
                <c:pt idx="62">
                  <c:v>887454</c:v>
                </c:pt>
                <c:pt idx="63">
                  <c:v>897153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7-4715-B966-EBE8879CCF76}"/>
            </c:ext>
          </c:extLst>
        </c:ser>
        <c:ser>
          <c:idx val="2"/>
          <c:order val="2"/>
          <c:tx>
            <c:strRef>
              <c:f>世帯!$D$70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世帯!$E$70:$BP$70</c:f>
              <c:numCache>
                <c:formatCode>0;"△ "0</c:formatCode>
                <c:ptCount val="64"/>
                <c:pt idx="19">
                  <c:v>90302</c:v>
                </c:pt>
                <c:pt idx="20">
                  <c:v>91553</c:v>
                </c:pt>
                <c:pt idx="21">
                  <c:v>92749</c:v>
                </c:pt>
                <c:pt idx="22">
                  <c:v>94163</c:v>
                </c:pt>
                <c:pt idx="23">
                  <c:v>95400</c:v>
                </c:pt>
                <c:pt idx="24">
                  <c:v>96394</c:v>
                </c:pt>
                <c:pt idx="25">
                  <c:v>97298</c:v>
                </c:pt>
                <c:pt idx="26">
                  <c:v>98662</c:v>
                </c:pt>
                <c:pt idx="27">
                  <c:v>99762</c:v>
                </c:pt>
                <c:pt idx="28">
                  <c:v>100719</c:v>
                </c:pt>
                <c:pt idx="29">
                  <c:v>102154</c:v>
                </c:pt>
                <c:pt idx="30">
                  <c:v>104726</c:v>
                </c:pt>
                <c:pt idx="31">
                  <c:v>107152</c:v>
                </c:pt>
                <c:pt idx="32">
                  <c:v>109221</c:v>
                </c:pt>
                <c:pt idx="33">
                  <c:v>111819</c:v>
                </c:pt>
                <c:pt idx="34">
                  <c:v>114625</c:v>
                </c:pt>
                <c:pt idx="35">
                  <c:v>117183</c:v>
                </c:pt>
                <c:pt idx="36">
                  <c:v>119350</c:v>
                </c:pt>
                <c:pt idx="37">
                  <c:v>121787</c:v>
                </c:pt>
                <c:pt idx="38">
                  <c:v>123977</c:v>
                </c:pt>
                <c:pt idx="39">
                  <c:v>125976</c:v>
                </c:pt>
                <c:pt idx="40">
                  <c:v>127688</c:v>
                </c:pt>
                <c:pt idx="41">
                  <c:v>129069</c:v>
                </c:pt>
                <c:pt idx="42">
                  <c:v>130594</c:v>
                </c:pt>
                <c:pt idx="46">
                  <c:v>137111</c:v>
                </c:pt>
                <c:pt idx="47">
                  <c:v>138911</c:v>
                </c:pt>
                <c:pt idx="48">
                  <c:v>140163</c:v>
                </c:pt>
                <c:pt idx="49">
                  <c:v>141381</c:v>
                </c:pt>
                <c:pt idx="50">
                  <c:v>142644</c:v>
                </c:pt>
                <c:pt idx="51">
                  <c:v>143696</c:v>
                </c:pt>
                <c:pt idx="52">
                  <c:v>144081</c:v>
                </c:pt>
                <c:pt idx="53">
                  <c:v>144689</c:v>
                </c:pt>
                <c:pt idx="54">
                  <c:v>146383</c:v>
                </c:pt>
                <c:pt idx="55">
                  <c:v>148156</c:v>
                </c:pt>
                <c:pt idx="56">
                  <c:v>151357</c:v>
                </c:pt>
                <c:pt idx="57">
                  <c:v>133774</c:v>
                </c:pt>
                <c:pt idx="58">
                  <c:v>134727</c:v>
                </c:pt>
                <c:pt idx="59">
                  <c:v>135513</c:v>
                </c:pt>
                <c:pt idx="60">
                  <c:v>136411</c:v>
                </c:pt>
                <c:pt idx="61">
                  <c:v>137592</c:v>
                </c:pt>
                <c:pt idx="62">
                  <c:v>138219</c:v>
                </c:pt>
                <c:pt idx="63">
                  <c:v>139352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028992"/>
        <c:axId val="335030912"/>
      </c:barChart>
      <c:lineChart>
        <c:grouping val="standard"/>
        <c:varyColors val="0"/>
        <c:ser>
          <c:idx val="0"/>
          <c:order val="0"/>
          <c:tx>
            <c:strRef>
              <c:f>世帯!$D$68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世帯!$E$68:$BP$68</c:f>
              <c:numCache>
                <c:formatCode>General</c:formatCode>
                <c:ptCount val="64"/>
                <c:pt idx="19">
                  <c:v>573172</c:v>
                </c:pt>
                <c:pt idx="20">
                  <c:v>582624</c:v>
                </c:pt>
                <c:pt idx="21">
                  <c:v>591058</c:v>
                </c:pt>
                <c:pt idx="22">
                  <c:v>603248</c:v>
                </c:pt>
                <c:pt idx="23">
                  <c:v>613126</c:v>
                </c:pt>
                <c:pt idx="24">
                  <c:v>622043</c:v>
                </c:pt>
                <c:pt idx="25">
                  <c:v>630945</c:v>
                </c:pt>
                <c:pt idx="26">
                  <c:v>640434</c:v>
                </c:pt>
                <c:pt idx="27">
                  <c:v>651522</c:v>
                </c:pt>
                <c:pt idx="28">
                  <c:v>662326</c:v>
                </c:pt>
                <c:pt idx="29">
                  <c:v>673357</c:v>
                </c:pt>
                <c:pt idx="30">
                  <c:v>686680</c:v>
                </c:pt>
                <c:pt idx="31">
                  <c:v>701333</c:v>
                </c:pt>
                <c:pt idx="32">
                  <c:v>717050</c:v>
                </c:pt>
                <c:pt idx="33">
                  <c:v>731291</c:v>
                </c:pt>
                <c:pt idx="34">
                  <c:v>745342</c:v>
                </c:pt>
                <c:pt idx="35">
                  <c:v>758449</c:v>
                </c:pt>
                <c:pt idx="36">
                  <c:v>772535</c:v>
                </c:pt>
                <c:pt idx="37">
                  <c:v>786826</c:v>
                </c:pt>
                <c:pt idx="38">
                  <c:v>799962</c:v>
                </c:pt>
                <c:pt idx="39">
                  <c:v>811034</c:v>
                </c:pt>
                <c:pt idx="40">
                  <c:v>820971</c:v>
                </c:pt>
                <c:pt idx="41">
                  <c:v>830116</c:v>
                </c:pt>
                <c:pt idx="42">
                  <c:v>839484</c:v>
                </c:pt>
                <c:pt idx="46">
                  <c:v>873867</c:v>
                </c:pt>
                <c:pt idx="47">
                  <c:v>883414</c:v>
                </c:pt>
                <c:pt idx="48">
                  <c:v>891573</c:v>
                </c:pt>
                <c:pt idx="49">
                  <c:v>899364</c:v>
                </c:pt>
                <c:pt idx="50">
                  <c:v>906925</c:v>
                </c:pt>
                <c:pt idx="51">
                  <c:v>912225</c:v>
                </c:pt>
                <c:pt idx="52">
                  <c:v>918304</c:v>
                </c:pt>
                <c:pt idx="53">
                  <c:v>926463</c:v>
                </c:pt>
                <c:pt idx="54">
                  <c:v>939153</c:v>
                </c:pt>
                <c:pt idx="55">
                  <c:v>949358</c:v>
                </c:pt>
                <c:pt idx="56">
                  <c:v>972326</c:v>
                </c:pt>
                <c:pt idx="57">
                  <c:v>980380</c:v>
                </c:pt>
                <c:pt idx="58">
                  <c:v>989257</c:v>
                </c:pt>
                <c:pt idx="59">
                  <c:v>998065</c:v>
                </c:pt>
                <c:pt idx="60">
                  <c:v>1007911</c:v>
                </c:pt>
                <c:pt idx="61">
                  <c:v>1018950</c:v>
                </c:pt>
                <c:pt idx="62">
                  <c:v>1025673</c:v>
                </c:pt>
                <c:pt idx="63">
                  <c:v>1036505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D7-4715-B966-EBE8879CCF76}"/>
            </c:ext>
          </c:extLst>
        </c:ser>
        <c:ser>
          <c:idx val="5"/>
          <c:order val="3"/>
          <c:tx>
            <c:strRef>
              <c:f>世帯!$D$75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世帯!$E$75:$BP$75</c:f>
              <c:numCache>
                <c:formatCode>General</c:formatCode>
                <c:ptCount val="64"/>
                <c:pt idx="19">
                  <c:v>251893</c:v>
                </c:pt>
                <c:pt idx="20">
                  <c:v>258153</c:v>
                </c:pt>
                <c:pt idx="21">
                  <c:v>263228</c:v>
                </c:pt>
                <c:pt idx="22">
                  <c:v>271263</c:v>
                </c:pt>
                <c:pt idx="23">
                  <c:v>277761</c:v>
                </c:pt>
                <c:pt idx="24">
                  <c:v>283970</c:v>
                </c:pt>
                <c:pt idx="25">
                  <c:v>290208</c:v>
                </c:pt>
                <c:pt idx="26">
                  <c:v>296485</c:v>
                </c:pt>
                <c:pt idx="27">
                  <c:v>303278</c:v>
                </c:pt>
                <c:pt idx="28">
                  <c:v>311153</c:v>
                </c:pt>
                <c:pt idx="29">
                  <c:v>318742</c:v>
                </c:pt>
                <c:pt idx="30">
                  <c:v>326864</c:v>
                </c:pt>
                <c:pt idx="31">
                  <c:v>335343</c:v>
                </c:pt>
                <c:pt idx="32">
                  <c:v>345369</c:v>
                </c:pt>
                <c:pt idx="33">
                  <c:v>353881</c:v>
                </c:pt>
                <c:pt idx="34">
                  <c:v>361495</c:v>
                </c:pt>
                <c:pt idx="35">
                  <c:v>368505</c:v>
                </c:pt>
                <c:pt idx="36">
                  <c:v>376932</c:v>
                </c:pt>
                <c:pt idx="37">
                  <c:v>385357</c:v>
                </c:pt>
                <c:pt idx="38">
                  <c:v>392970</c:v>
                </c:pt>
                <c:pt idx="39">
                  <c:v>398801</c:v>
                </c:pt>
                <c:pt idx="40" formatCode="0">
                  <c:v>404050</c:v>
                </c:pt>
                <c:pt idx="41">
                  <c:v>409112</c:v>
                </c:pt>
                <c:pt idx="42">
                  <c:v>414435</c:v>
                </c:pt>
                <c:pt idx="46" formatCode="0">
                  <c:v>432112</c:v>
                </c:pt>
                <c:pt idx="47" formatCode="0">
                  <c:v>437040</c:v>
                </c:pt>
                <c:pt idx="48" formatCode="0">
                  <c:v>441791</c:v>
                </c:pt>
                <c:pt idx="49" formatCode="0">
                  <c:v>446541</c:v>
                </c:pt>
                <c:pt idx="50" formatCode="0">
                  <c:v>450909</c:v>
                </c:pt>
                <c:pt idx="51" formatCode="0">
                  <c:v>454376</c:v>
                </c:pt>
                <c:pt idx="52" formatCode="0">
                  <c:v>462728</c:v>
                </c:pt>
                <c:pt idx="53" formatCode="0">
                  <c:v>469236</c:v>
                </c:pt>
                <c:pt idx="54" formatCode="0">
                  <c:v>476645</c:v>
                </c:pt>
                <c:pt idx="55" formatCode="0">
                  <c:v>482033</c:v>
                </c:pt>
                <c:pt idx="56" formatCode="0;&quot;△ &quot;0">
                  <c:v>495592</c:v>
                </c:pt>
                <c:pt idx="57" formatCode="0;&quot;△ &quot;0">
                  <c:v>499668</c:v>
                </c:pt>
                <c:pt idx="58" formatCode="0;&quot;△ &quot;0">
                  <c:v>505418</c:v>
                </c:pt>
                <c:pt idx="59" formatCode="0;&quot;△ &quot;0">
                  <c:v>511253</c:v>
                </c:pt>
                <c:pt idx="60" formatCode="0;&quot;△ &quot;0">
                  <c:v>518187</c:v>
                </c:pt>
                <c:pt idx="61" formatCode="0;&quot;△ &quot;0">
                  <c:v>525168</c:v>
                </c:pt>
                <c:pt idx="62" formatCode="0;&quot;△ &quot;0">
                  <c:v>530185</c:v>
                </c:pt>
                <c:pt idx="63" formatCode="0;&quot;△ &quot;0">
                  <c:v>537698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28992"/>
        <c:axId val="335030912"/>
      </c:lineChart>
      <c:catAx>
        <c:axId val="335028992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3091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0309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2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2173748328628741"/>
          <c:y val="0.65944482058226139"/>
          <c:w val="0.43021418313276877"/>
          <c:h val="0.15520202154825435"/>
        </c:manualLayout>
      </c:layout>
      <c:overlay val="0"/>
      <c:spPr>
        <a:solidFill>
          <a:srgbClr val="FFFFFF">
            <a:alpha val="80000"/>
          </a:srgbClr>
        </a:solidFill>
        <a:ln w="3175">
          <a:noFill/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市･郡部別世帯数の割合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(現区域/住民基本台帳)</a:t>
            </a:r>
          </a:p>
        </c:rich>
      </c:tx>
      <c:layout>
        <c:manualLayout>
          <c:xMode val="edge"/>
          <c:yMode val="edge"/>
          <c:x val="0.15363576006899846"/>
          <c:y val="0.19793041072568635"/>
        </c:manualLayout>
      </c:layout>
      <c:overlay val="0"/>
      <c:spPr>
        <a:solidFill>
          <a:srgbClr val="FFFFFF">
            <a:alpha val="74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8557558026581952E-2"/>
          <c:y val="2.8416258778463509E-2"/>
          <c:w val="0.96436364467503977"/>
          <c:h val="0.8614439242391998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世帯!$D$69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世帯!$E$69:$BP$69</c:f>
              <c:numCache>
                <c:formatCode>0;"△ "0</c:formatCode>
                <c:ptCount val="64"/>
                <c:pt idx="19">
                  <c:v>482870</c:v>
                </c:pt>
                <c:pt idx="20">
                  <c:v>491071</c:v>
                </c:pt>
                <c:pt idx="21">
                  <c:v>498309</c:v>
                </c:pt>
                <c:pt idx="22">
                  <c:v>509085</c:v>
                </c:pt>
                <c:pt idx="23">
                  <c:v>517726</c:v>
                </c:pt>
                <c:pt idx="24">
                  <c:v>525649</c:v>
                </c:pt>
                <c:pt idx="25">
                  <c:v>533647</c:v>
                </c:pt>
                <c:pt idx="26">
                  <c:v>541772</c:v>
                </c:pt>
                <c:pt idx="27">
                  <c:v>551760</c:v>
                </c:pt>
                <c:pt idx="28">
                  <c:v>561607</c:v>
                </c:pt>
                <c:pt idx="29">
                  <c:v>571203</c:v>
                </c:pt>
                <c:pt idx="30">
                  <c:v>581954</c:v>
                </c:pt>
                <c:pt idx="31">
                  <c:v>594181</c:v>
                </c:pt>
                <c:pt idx="32">
                  <c:v>607829</c:v>
                </c:pt>
                <c:pt idx="33">
                  <c:v>619472</c:v>
                </c:pt>
                <c:pt idx="34">
                  <c:v>630717</c:v>
                </c:pt>
                <c:pt idx="35">
                  <c:v>641266</c:v>
                </c:pt>
                <c:pt idx="36">
                  <c:v>653185</c:v>
                </c:pt>
                <c:pt idx="37">
                  <c:v>665039</c:v>
                </c:pt>
                <c:pt idx="38">
                  <c:v>675985</c:v>
                </c:pt>
                <c:pt idx="39">
                  <c:v>685058</c:v>
                </c:pt>
                <c:pt idx="40">
                  <c:v>693283</c:v>
                </c:pt>
                <c:pt idx="41">
                  <c:v>701047</c:v>
                </c:pt>
                <c:pt idx="42">
                  <c:v>708890</c:v>
                </c:pt>
                <c:pt idx="46">
                  <c:v>736756</c:v>
                </c:pt>
                <c:pt idx="47">
                  <c:v>744503</c:v>
                </c:pt>
                <c:pt idx="48">
                  <c:v>751410</c:v>
                </c:pt>
                <c:pt idx="49">
                  <c:v>757983</c:v>
                </c:pt>
                <c:pt idx="50">
                  <c:v>764281</c:v>
                </c:pt>
                <c:pt idx="51">
                  <c:v>768529</c:v>
                </c:pt>
                <c:pt idx="52">
                  <c:v>774223</c:v>
                </c:pt>
                <c:pt idx="53">
                  <c:v>781774</c:v>
                </c:pt>
                <c:pt idx="54">
                  <c:v>792770</c:v>
                </c:pt>
                <c:pt idx="55">
                  <c:v>801202</c:v>
                </c:pt>
                <c:pt idx="56">
                  <c:v>820969</c:v>
                </c:pt>
                <c:pt idx="57">
                  <c:v>846606</c:v>
                </c:pt>
                <c:pt idx="58">
                  <c:v>854530</c:v>
                </c:pt>
                <c:pt idx="59">
                  <c:v>862552</c:v>
                </c:pt>
                <c:pt idx="60">
                  <c:v>871500</c:v>
                </c:pt>
                <c:pt idx="61">
                  <c:v>881358</c:v>
                </c:pt>
                <c:pt idx="62">
                  <c:v>887454</c:v>
                </c:pt>
                <c:pt idx="63">
                  <c:v>897153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2-40CE-BC48-CF6D9188ECFF}"/>
            </c:ext>
          </c:extLst>
        </c:ser>
        <c:ser>
          <c:idx val="2"/>
          <c:order val="1"/>
          <c:tx>
            <c:strRef>
              <c:f>世帯!$D$70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世帯!$E$70:$BP$70</c:f>
              <c:numCache>
                <c:formatCode>0;"△ "0</c:formatCode>
                <c:ptCount val="64"/>
                <c:pt idx="19">
                  <c:v>90302</c:v>
                </c:pt>
                <c:pt idx="20">
                  <c:v>91553</c:v>
                </c:pt>
                <c:pt idx="21">
                  <c:v>92749</c:v>
                </c:pt>
                <c:pt idx="22">
                  <c:v>94163</c:v>
                </c:pt>
                <c:pt idx="23">
                  <c:v>95400</c:v>
                </c:pt>
                <c:pt idx="24">
                  <c:v>96394</c:v>
                </c:pt>
                <c:pt idx="25">
                  <c:v>97298</c:v>
                </c:pt>
                <c:pt idx="26">
                  <c:v>98662</c:v>
                </c:pt>
                <c:pt idx="27">
                  <c:v>99762</c:v>
                </c:pt>
                <c:pt idx="28">
                  <c:v>100719</c:v>
                </c:pt>
                <c:pt idx="29">
                  <c:v>102154</c:v>
                </c:pt>
                <c:pt idx="30">
                  <c:v>104726</c:v>
                </c:pt>
                <c:pt idx="31">
                  <c:v>107152</c:v>
                </c:pt>
                <c:pt idx="32">
                  <c:v>109221</c:v>
                </c:pt>
                <c:pt idx="33">
                  <c:v>111819</c:v>
                </c:pt>
                <c:pt idx="34">
                  <c:v>114625</c:v>
                </c:pt>
                <c:pt idx="35">
                  <c:v>117183</c:v>
                </c:pt>
                <c:pt idx="36">
                  <c:v>119350</c:v>
                </c:pt>
                <c:pt idx="37">
                  <c:v>121787</c:v>
                </c:pt>
                <c:pt idx="38">
                  <c:v>123977</c:v>
                </c:pt>
                <c:pt idx="39">
                  <c:v>125976</c:v>
                </c:pt>
                <c:pt idx="40">
                  <c:v>127688</c:v>
                </c:pt>
                <c:pt idx="41">
                  <c:v>129069</c:v>
                </c:pt>
                <c:pt idx="42">
                  <c:v>130594</c:v>
                </c:pt>
                <c:pt idx="46">
                  <c:v>137111</c:v>
                </c:pt>
                <c:pt idx="47">
                  <c:v>138911</c:v>
                </c:pt>
                <c:pt idx="48">
                  <c:v>140163</c:v>
                </c:pt>
                <c:pt idx="49">
                  <c:v>141381</c:v>
                </c:pt>
                <c:pt idx="50">
                  <c:v>142644</c:v>
                </c:pt>
                <c:pt idx="51">
                  <c:v>143696</c:v>
                </c:pt>
                <c:pt idx="52">
                  <c:v>144081</c:v>
                </c:pt>
                <c:pt idx="53">
                  <c:v>144689</c:v>
                </c:pt>
                <c:pt idx="54">
                  <c:v>146383</c:v>
                </c:pt>
                <c:pt idx="55">
                  <c:v>148156</c:v>
                </c:pt>
                <c:pt idx="56">
                  <c:v>151357</c:v>
                </c:pt>
                <c:pt idx="57">
                  <c:v>133774</c:v>
                </c:pt>
                <c:pt idx="58">
                  <c:v>134727</c:v>
                </c:pt>
                <c:pt idx="59">
                  <c:v>135513</c:v>
                </c:pt>
                <c:pt idx="60">
                  <c:v>136411</c:v>
                </c:pt>
                <c:pt idx="61">
                  <c:v>137592</c:v>
                </c:pt>
                <c:pt idx="62">
                  <c:v>138219</c:v>
                </c:pt>
                <c:pt idx="63">
                  <c:v>139352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2-40CE-BC48-CF6D9188E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4767616"/>
        <c:axId val="334769152"/>
      </c:barChart>
      <c:catAx>
        <c:axId val="3347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6915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691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672584953429492"/>
          <c:y val="0.64636177910193671"/>
          <c:w val="0.32841075193469677"/>
          <c:h val="8.8537135560757624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広域ブロック別世帯数</a:t>
            </a:r>
            <a:br>
              <a:rPr lang="en-US" altLang="ja-JP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(住民基本台帳/千)</a:t>
            </a:r>
          </a:p>
        </c:rich>
      </c:tx>
      <c:layout>
        <c:manualLayout>
          <c:xMode val="edge"/>
          <c:yMode val="edge"/>
          <c:x val="0.12276273684967462"/>
          <c:y val="7.6308789104064703E-2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25420218815526E-2"/>
          <c:y val="2.6223776223776224E-2"/>
          <c:w val="0.91373317985700564"/>
          <c:h val="0.8722264311555648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世帯!$D$177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世帯!$E$177:$BP$177</c:f>
              <c:numCache>
                <c:formatCode>General</c:formatCode>
                <c:ptCount val="64"/>
                <c:pt idx="19">
                  <c:v>47193</c:v>
                </c:pt>
                <c:pt idx="20">
                  <c:v>47857</c:v>
                </c:pt>
                <c:pt idx="21">
                  <c:v>48309</c:v>
                </c:pt>
                <c:pt idx="22">
                  <c:v>49124</c:v>
                </c:pt>
                <c:pt idx="23">
                  <c:v>49688</c:v>
                </c:pt>
                <c:pt idx="24">
                  <c:v>50228</c:v>
                </c:pt>
                <c:pt idx="25">
                  <c:v>50715</c:v>
                </c:pt>
                <c:pt idx="26">
                  <c:v>51081</c:v>
                </c:pt>
                <c:pt idx="27">
                  <c:v>51695</c:v>
                </c:pt>
                <c:pt idx="28">
                  <c:v>52073</c:v>
                </c:pt>
                <c:pt idx="29">
                  <c:v>52619</c:v>
                </c:pt>
                <c:pt idx="30">
                  <c:v>53099</c:v>
                </c:pt>
                <c:pt idx="31">
                  <c:v>53730</c:v>
                </c:pt>
                <c:pt idx="32">
                  <c:v>54322</c:v>
                </c:pt>
                <c:pt idx="33">
                  <c:v>55224</c:v>
                </c:pt>
                <c:pt idx="34">
                  <c:v>55961</c:v>
                </c:pt>
                <c:pt idx="35">
                  <c:v>56570</c:v>
                </c:pt>
                <c:pt idx="36">
                  <c:v>57139</c:v>
                </c:pt>
                <c:pt idx="37">
                  <c:v>57914</c:v>
                </c:pt>
                <c:pt idx="38">
                  <c:v>58572</c:v>
                </c:pt>
                <c:pt idx="39">
                  <c:v>59172</c:v>
                </c:pt>
                <c:pt idx="40">
                  <c:v>59887</c:v>
                </c:pt>
                <c:pt idx="41">
                  <c:v>60345</c:v>
                </c:pt>
                <c:pt idx="42">
                  <c:v>61093</c:v>
                </c:pt>
                <c:pt idx="46">
                  <c:v>63767</c:v>
                </c:pt>
                <c:pt idx="47">
                  <c:v>64569</c:v>
                </c:pt>
                <c:pt idx="48">
                  <c:v>64748</c:v>
                </c:pt>
                <c:pt idx="49">
                  <c:v>64789</c:v>
                </c:pt>
                <c:pt idx="50">
                  <c:v>65034</c:v>
                </c:pt>
                <c:pt idx="51">
                  <c:v>65077</c:v>
                </c:pt>
                <c:pt idx="52">
                  <c:v>65710</c:v>
                </c:pt>
                <c:pt idx="53">
                  <c:v>65811</c:v>
                </c:pt>
                <c:pt idx="54">
                  <c:v>66131</c:v>
                </c:pt>
                <c:pt idx="55">
                  <c:v>66567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C-4050-8ACB-5E7449DE9608}"/>
            </c:ext>
          </c:extLst>
        </c:ser>
        <c:ser>
          <c:idx val="3"/>
          <c:order val="1"/>
          <c:tx>
            <c:strRef>
              <c:f>世帯!$D$178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世帯!$E$178:$BP$178</c:f>
              <c:numCache>
                <c:formatCode>0;"△ "0</c:formatCode>
                <c:ptCount val="64"/>
                <c:pt idx="19">
                  <c:v>335865</c:v>
                </c:pt>
                <c:pt idx="20">
                  <c:v>343405</c:v>
                </c:pt>
                <c:pt idx="21">
                  <c:v>349997</c:v>
                </c:pt>
                <c:pt idx="22">
                  <c:v>359673</c:v>
                </c:pt>
                <c:pt idx="23">
                  <c:v>367624</c:v>
                </c:pt>
                <c:pt idx="24">
                  <c:v>375036</c:v>
                </c:pt>
                <c:pt idx="25">
                  <c:v>382311</c:v>
                </c:pt>
                <c:pt idx="26">
                  <c:v>390369</c:v>
                </c:pt>
                <c:pt idx="27">
                  <c:v>399535</c:v>
                </c:pt>
                <c:pt idx="28">
                  <c:v>409108</c:v>
                </c:pt>
                <c:pt idx="29">
                  <c:v>418648</c:v>
                </c:pt>
                <c:pt idx="30">
                  <c:v>430166</c:v>
                </c:pt>
                <c:pt idx="31">
                  <c:v>442620</c:v>
                </c:pt>
                <c:pt idx="32">
                  <c:v>456031</c:v>
                </c:pt>
                <c:pt idx="33">
                  <c:v>467808</c:v>
                </c:pt>
                <c:pt idx="34">
                  <c:v>479360</c:v>
                </c:pt>
                <c:pt idx="35">
                  <c:v>489941</c:v>
                </c:pt>
                <c:pt idx="36">
                  <c:v>501590</c:v>
                </c:pt>
                <c:pt idx="37">
                  <c:v>513013</c:v>
                </c:pt>
                <c:pt idx="38">
                  <c:v>523411</c:v>
                </c:pt>
                <c:pt idx="39">
                  <c:v>531836</c:v>
                </c:pt>
                <c:pt idx="40">
                  <c:v>539377</c:v>
                </c:pt>
                <c:pt idx="41">
                  <c:v>546711</c:v>
                </c:pt>
                <c:pt idx="42">
                  <c:v>554090</c:v>
                </c:pt>
                <c:pt idx="46">
                  <c:v>580720</c:v>
                </c:pt>
                <c:pt idx="47">
                  <c:v>587800</c:v>
                </c:pt>
                <c:pt idx="48">
                  <c:v>594763</c:v>
                </c:pt>
                <c:pt idx="49">
                  <c:v>601830</c:v>
                </c:pt>
                <c:pt idx="50">
                  <c:v>608266</c:v>
                </c:pt>
                <c:pt idx="51">
                  <c:v>613441</c:v>
                </c:pt>
                <c:pt idx="52">
                  <c:v>622102</c:v>
                </c:pt>
                <c:pt idx="53">
                  <c:v>630283</c:v>
                </c:pt>
                <c:pt idx="54">
                  <c:v>641027</c:v>
                </c:pt>
                <c:pt idx="55">
                  <c:v>649608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8C-4050-8ACB-5E7449DE9608}"/>
            </c:ext>
          </c:extLst>
        </c:ser>
        <c:ser>
          <c:idx val="4"/>
          <c:order val="2"/>
          <c:tx>
            <c:strRef>
              <c:f>世帯!$D$179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世帯!$E$179:$BP$179</c:f>
              <c:numCache>
                <c:formatCode>0;"△ "0</c:formatCode>
                <c:ptCount val="64"/>
                <c:pt idx="19">
                  <c:v>53963</c:v>
                </c:pt>
                <c:pt idx="20">
                  <c:v>54254</c:v>
                </c:pt>
                <c:pt idx="21">
                  <c:v>54676</c:v>
                </c:pt>
                <c:pt idx="22">
                  <c:v>55192</c:v>
                </c:pt>
                <c:pt idx="23">
                  <c:v>55539</c:v>
                </c:pt>
                <c:pt idx="24">
                  <c:v>55925</c:v>
                </c:pt>
                <c:pt idx="25">
                  <c:v>56415</c:v>
                </c:pt>
                <c:pt idx="26">
                  <c:v>56838</c:v>
                </c:pt>
                <c:pt idx="27">
                  <c:v>57298</c:v>
                </c:pt>
                <c:pt idx="28">
                  <c:v>57679</c:v>
                </c:pt>
                <c:pt idx="29">
                  <c:v>58185</c:v>
                </c:pt>
                <c:pt idx="30">
                  <c:v>58731</c:v>
                </c:pt>
                <c:pt idx="31">
                  <c:v>59140</c:v>
                </c:pt>
                <c:pt idx="32">
                  <c:v>59778</c:v>
                </c:pt>
                <c:pt idx="33">
                  <c:v>60409</c:v>
                </c:pt>
                <c:pt idx="34">
                  <c:v>61202</c:v>
                </c:pt>
                <c:pt idx="35">
                  <c:v>61960</c:v>
                </c:pt>
                <c:pt idx="36">
                  <c:v>62690</c:v>
                </c:pt>
                <c:pt idx="37">
                  <c:v>63515</c:v>
                </c:pt>
                <c:pt idx="38">
                  <c:v>64584</c:v>
                </c:pt>
                <c:pt idx="39">
                  <c:v>65386</c:v>
                </c:pt>
                <c:pt idx="40">
                  <c:v>66121</c:v>
                </c:pt>
                <c:pt idx="41">
                  <c:v>66730</c:v>
                </c:pt>
                <c:pt idx="42">
                  <c:v>67177</c:v>
                </c:pt>
                <c:pt idx="46">
                  <c:v>69245</c:v>
                </c:pt>
                <c:pt idx="47">
                  <c:v>69890</c:v>
                </c:pt>
                <c:pt idx="48">
                  <c:v>70384</c:v>
                </c:pt>
                <c:pt idx="49">
                  <c:v>70669</c:v>
                </c:pt>
                <c:pt idx="50">
                  <c:v>71242</c:v>
                </c:pt>
                <c:pt idx="51">
                  <c:v>71611</c:v>
                </c:pt>
                <c:pt idx="52">
                  <c:v>72524</c:v>
                </c:pt>
                <c:pt idx="53">
                  <c:v>72793</c:v>
                </c:pt>
                <c:pt idx="54">
                  <c:v>73601</c:v>
                </c:pt>
                <c:pt idx="55">
                  <c:v>74150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8C-4050-8ACB-5E7449DE9608}"/>
            </c:ext>
          </c:extLst>
        </c:ser>
        <c:ser>
          <c:idx val="5"/>
          <c:order val="3"/>
          <c:tx>
            <c:strRef>
              <c:f>世帯!$D$180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世帯!$E$180:$BP$180</c:f>
              <c:numCache>
                <c:formatCode>General</c:formatCode>
                <c:ptCount val="64"/>
                <c:pt idx="19">
                  <c:v>23517</c:v>
                </c:pt>
                <c:pt idx="20">
                  <c:v>23447</c:v>
                </c:pt>
                <c:pt idx="21">
                  <c:v>23421</c:v>
                </c:pt>
                <c:pt idx="22">
                  <c:v>23403</c:v>
                </c:pt>
                <c:pt idx="23">
                  <c:v>23470</c:v>
                </c:pt>
                <c:pt idx="24">
                  <c:v>23492</c:v>
                </c:pt>
                <c:pt idx="25">
                  <c:v>23466</c:v>
                </c:pt>
                <c:pt idx="26">
                  <c:v>23497</c:v>
                </c:pt>
                <c:pt idx="27">
                  <c:v>23462</c:v>
                </c:pt>
                <c:pt idx="28">
                  <c:v>23401</c:v>
                </c:pt>
                <c:pt idx="29">
                  <c:v>23396</c:v>
                </c:pt>
                <c:pt idx="30">
                  <c:v>23398</c:v>
                </c:pt>
                <c:pt idx="31">
                  <c:v>23428</c:v>
                </c:pt>
                <c:pt idx="32">
                  <c:v>23499</c:v>
                </c:pt>
                <c:pt idx="33">
                  <c:v>23548</c:v>
                </c:pt>
                <c:pt idx="34">
                  <c:v>23609</c:v>
                </c:pt>
                <c:pt idx="35">
                  <c:v>23710</c:v>
                </c:pt>
                <c:pt idx="36">
                  <c:v>23757</c:v>
                </c:pt>
                <c:pt idx="37">
                  <c:v>23841</c:v>
                </c:pt>
                <c:pt idx="38">
                  <c:v>23860</c:v>
                </c:pt>
                <c:pt idx="39">
                  <c:v>24027</c:v>
                </c:pt>
                <c:pt idx="40">
                  <c:v>24110</c:v>
                </c:pt>
                <c:pt idx="41">
                  <c:v>24179</c:v>
                </c:pt>
                <c:pt idx="42">
                  <c:v>24287</c:v>
                </c:pt>
                <c:pt idx="46">
                  <c:v>24603</c:v>
                </c:pt>
                <c:pt idx="47">
                  <c:v>24645</c:v>
                </c:pt>
                <c:pt idx="48">
                  <c:v>24649</c:v>
                </c:pt>
                <c:pt idx="49">
                  <c:v>24609</c:v>
                </c:pt>
                <c:pt idx="50">
                  <c:v>24610</c:v>
                </c:pt>
                <c:pt idx="51">
                  <c:v>24581</c:v>
                </c:pt>
                <c:pt idx="52">
                  <c:v>24642</c:v>
                </c:pt>
                <c:pt idx="53">
                  <c:v>24504</c:v>
                </c:pt>
                <c:pt idx="54">
                  <c:v>24553</c:v>
                </c:pt>
                <c:pt idx="55">
                  <c:v>24510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8C-4050-8ACB-5E7449DE9608}"/>
            </c:ext>
          </c:extLst>
        </c:ser>
        <c:ser>
          <c:idx val="6"/>
          <c:order val="4"/>
          <c:tx>
            <c:strRef>
              <c:f>世帯!$D$181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世帯!$E$181:$BP$181</c:f>
              <c:numCache>
                <c:formatCode>General</c:formatCode>
                <c:ptCount val="64"/>
                <c:pt idx="19">
                  <c:v>23181</c:v>
                </c:pt>
                <c:pt idx="20">
                  <c:v>23237</c:v>
                </c:pt>
                <c:pt idx="21">
                  <c:v>23310</c:v>
                </c:pt>
                <c:pt idx="22">
                  <c:v>23327</c:v>
                </c:pt>
                <c:pt idx="23">
                  <c:v>23330</c:v>
                </c:pt>
                <c:pt idx="24">
                  <c:v>23419</c:v>
                </c:pt>
                <c:pt idx="25">
                  <c:v>23450</c:v>
                </c:pt>
                <c:pt idx="26">
                  <c:v>23513</c:v>
                </c:pt>
                <c:pt idx="27">
                  <c:v>23807</c:v>
                </c:pt>
                <c:pt idx="28">
                  <c:v>23831</c:v>
                </c:pt>
                <c:pt idx="29">
                  <c:v>23843</c:v>
                </c:pt>
                <c:pt idx="30">
                  <c:v>23916</c:v>
                </c:pt>
                <c:pt idx="31">
                  <c:v>24083</c:v>
                </c:pt>
                <c:pt idx="32">
                  <c:v>24270</c:v>
                </c:pt>
                <c:pt idx="33">
                  <c:v>24368</c:v>
                </c:pt>
                <c:pt idx="34">
                  <c:v>24519</c:v>
                </c:pt>
                <c:pt idx="35">
                  <c:v>24828</c:v>
                </c:pt>
                <c:pt idx="36">
                  <c:v>24933</c:v>
                </c:pt>
                <c:pt idx="37">
                  <c:v>25120</c:v>
                </c:pt>
                <c:pt idx="38">
                  <c:v>25279</c:v>
                </c:pt>
                <c:pt idx="39">
                  <c:v>25385</c:v>
                </c:pt>
                <c:pt idx="40">
                  <c:v>25517</c:v>
                </c:pt>
                <c:pt idx="41">
                  <c:v>25711</c:v>
                </c:pt>
                <c:pt idx="42">
                  <c:v>25813</c:v>
                </c:pt>
                <c:pt idx="46">
                  <c:v>26180</c:v>
                </c:pt>
                <c:pt idx="47">
                  <c:v>26302</c:v>
                </c:pt>
                <c:pt idx="48">
                  <c:v>26406</c:v>
                </c:pt>
                <c:pt idx="49">
                  <c:v>26331</c:v>
                </c:pt>
                <c:pt idx="50">
                  <c:v>26384</c:v>
                </c:pt>
                <c:pt idx="51">
                  <c:v>26438</c:v>
                </c:pt>
                <c:pt idx="52">
                  <c:v>26712</c:v>
                </c:pt>
                <c:pt idx="53">
                  <c:v>26611</c:v>
                </c:pt>
                <c:pt idx="54">
                  <c:v>26759</c:v>
                </c:pt>
                <c:pt idx="55">
                  <c:v>26844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8C-4050-8ACB-5E7449DE9608}"/>
            </c:ext>
          </c:extLst>
        </c:ser>
        <c:ser>
          <c:idx val="7"/>
          <c:order val="5"/>
          <c:tx>
            <c:strRef>
              <c:f>世帯!$D$182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世帯!$E$182:$BP$182</c:f>
              <c:numCache>
                <c:formatCode>0;"△ "0</c:formatCode>
                <c:ptCount val="64"/>
                <c:pt idx="19">
                  <c:v>61360</c:v>
                </c:pt>
                <c:pt idx="20">
                  <c:v>61917</c:v>
                </c:pt>
                <c:pt idx="21">
                  <c:v>62613</c:v>
                </c:pt>
                <c:pt idx="22">
                  <c:v>63662</c:v>
                </c:pt>
                <c:pt idx="23">
                  <c:v>64503</c:v>
                </c:pt>
                <c:pt idx="24">
                  <c:v>64838</c:v>
                </c:pt>
                <c:pt idx="25">
                  <c:v>65300</c:v>
                </c:pt>
                <c:pt idx="26">
                  <c:v>65781</c:v>
                </c:pt>
                <c:pt idx="27">
                  <c:v>66242</c:v>
                </c:pt>
                <c:pt idx="28">
                  <c:v>66678</c:v>
                </c:pt>
                <c:pt idx="29">
                  <c:v>66994</c:v>
                </c:pt>
                <c:pt idx="30">
                  <c:v>67675</c:v>
                </c:pt>
                <c:pt idx="31">
                  <c:v>68464</c:v>
                </c:pt>
                <c:pt idx="32">
                  <c:v>69169</c:v>
                </c:pt>
                <c:pt idx="33">
                  <c:v>69850</c:v>
                </c:pt>
                <c:pt idx="34">
                  <c:v>70472</c:v>
                </c:pt>
                <c:pt idx="35">
                  <c:v>71063</c:v>
                </c:pt>
                <c:pt idx="36">
                  <c:v>71881</c:v>
                </c:pt>
                <c:pt idx="37">
                  <c:v>72706</c:v>
                </c:pt>
                <c:pt idx="38">
                  <c:v>73432</c:v>
                </c:pt>
                <c:pt idx="39">
                  <c:v>74109</c:v>
                </c:pt>
                <c:pt idx="40">
                  <c:v>74709</c:v>
                </c:pt>
                <c:pt idx="41">
                  <c:v>75062</c:v>
                </c:pt>
                <c:pt idx="42">
                  <c:v>75555</c:v>
                </c:pt>
                <c:pt idx="46">
                  <c:v>77587</c:v>
                </c:pt>
                <c:pt idx="47">
                  <c:v>78272</c:v>
                </c:pt>
                <c:pt idx="48">
                  <c:v>78720</c:v>
                </c:pt>
                <c:pt idx="49">
                  <c:v>79231</c:v>
                </c:pt>
                <c:pt idx="50">
                  <c:v>79446</c:v>
                </c:pt>
                <c:pt idx="51">
                  <c:v>79409</c:v>
                </c:pt>
                <c:pt idx="52">
                  <c:v>76226</c:v>
                </c:pt>
                <c:pt idx="53">
                  <c:v>76299</c:v>
                </c:pt>
                <c:pt idx="54">
                  <c:v>76865</c:v>
                </c:pt>
                <c:pt idx="55">
                  <c:v>77378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8C-4050-8ACB-5E7449DE9608}"/>
            </c:ext>
          </c:extLst>
        </c:ser>
        <c:ser>
          <c:idx val="8"/>
          <c:order val="6"/>
          <c:tx>
            <c:strRef>
              <c:f>世帯!$D$183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世帯!$E$183:$BP$183</c:f>
              <c:numCache>
                <c:formatCode>General</c:formatCode>
                <c:ptCount val="64"/>
                <c:pt idx="19">
                  <c:v>28093</c:v>
                </c:pt>
                <c:pt idx="20">
                  <c:v>28507</c:v>
                </c:pt>
                <c:pt idx="21">
                  <c:v>28732</c:v>
                </c:pt>
                <c:pt idx="22">
                  <c:v>28867</c:v>
                </c:pt>
                <c:pt idx="23">
                  <c:v>28972</c:v>
                </c:pt>
                <c:pt idx="24">
                  <c:v>29105</c:v>
                </c:pt>
                <c:pt idx="25">
                  <c:v>29288</c:v>
                </c:pt>
                <c:pt idx="26">
                  <c:v>29355</c:v>
                </c:pt>
                <c:pt idx="27">
                  <c:v>29483</c:v>
                </c:pt>
                <c:pt idx="28">
                  <c:v>29556</c:v>
                </c:pt>
                <c:pt idx="29">
                  <c:v>29672</c:v>
                </c:pt>
                <c:pt idx="30">
                  <c:v>29695</c:v>
                </c:pt>
                <c:pt idx="31">
                  <c:v>29868</c:v>
                </c:pt>
                <c:pt idx="32">
                  <c:v>29981</c:v>
                </c:pt>
                <c:pt idx="33">
                  <c:v>30084</c:v>
                </c:pt>
                <c:pt idx="34">
                  <c:v>30219</c:v>
                </c:pt>
                <c:pt idx="35">
                  <c:v>30377</c:v>
                </c:pt>
                <c:pt idx="36">
                  <c:v>30545</c:v>
                </c:pt>
                <c:pt idx="37">
                  <c:v>30717</c:v>
                </c:pt>
                <c:pt idx="38">
                  <c:v>30824</c:v>
                </c:pt>
                <c:pt idx="39">
                  <c:v>31119</c:v>
                </c:pt>
                <c:pt idx="40">
                  <c:v>31250</c:v>
                </c:pt>
                <c:pt idx="41">
                  <c:v>31378</c:v>
                </c:pt>
                <c:pt idx="42">
                  <c:v>31469</c:v>
                </c:pt>
                <c:pt idx="46">
                  <c:v>31765</c:v>
                </c:pt>
                <c:pt idx="47">
                  <c:v>31936</c:v>
                </c:pt>
                <c:pt idx="48">
                  <c:v>31903</c:v>
                </c:pt>
                <c:pt idx="49">
                  <c:v>31905</c:v>
                </c:pt>
                <c:pt idx="50">
                  <c:v>31943</c:v>
                </c:pt>
                <c:pt idx="51">
                  <c:v>31668</c:v>
                </c:pt>
                <c:pt idx="52">
                  <c:v>30388</c:v>
                </c:pt>
                <c:pt idx="53">
                  <c:v>30162</c:v>
                </c:pt>
                <c:pt idx="54">
                  <c:v>30217</c:v>
                </c:pt>
                <c:pt idx="55">
                  <c:v>30301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8C-4050-8ACB-5E7449DE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110144"/>
        <c:axId val="335111680"/>
      </c:barChart>
      <c:catAx>
        <c:axId val="3351101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11168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1116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11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729742686273805"/>
          <c:y val="0.62699872313258143"/>
          <c:w val="0.5144493582137849"/>
          <c:h val="0.13890572462226003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b="1"/>
              <a:t>仙台市の</a:t>
            </a:r>
            <a:r>
              <a:rPr lang="ja-JP" altLang="en-US" b="1"/>
              <a:t>世帯数</a:t>
            </a:r>
            <a:r>
              <a:rPr lang="ja-JP" b="1"/>
              <a:t>割合</a:t>
            </a:r>
          </a:p>
          <a:p>
            <a:pPr>
              <a:defRPr/>
            </a:pPr>
            <a:r>
              <a:rPr lang="ja-JP" sz="1200"/>
              <a:t>(</a:t>
            </a:r>
            <a:r>
              <a:rPr lang="ja-JP" altLang="en-US" sz="1200"/>
              <a:t>住民基本台帳</a:t>
            </a:r>
            <a:r>
              <a:rPr lang="ja-JP" sz="1200"/>
              <a:t>)</a:t>
            </a:r>
          </a:p>
        </c:rich>
      </c:tx>
      <c:layout>
        <c:manualLayout>
          <c:xMode val="edge"/>
          <c:yMode val="edge"/>
          <c:x val="0.15788084811215802"/>
          <c:y val="0.19793030770139108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12528162514797E-2"/>
          <c:y val="1.7061916785164239E-2"/>
          <c:w val="0.9469943744568835"/>
          <c:h val="0.90508797705939581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世帯!$D$75</c:f>
              <c:strCache>
                <c:ptCount val="1"/>
                <c:pt idx="0">
                  <c:v>仙台市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世帯!$E$75:$BP$75</c:f>
              <c:numCache>
                <c:formatCode>General</c:formatCode>
                <c:ptCount val="64"/>
                <c:pt idx="19">
                  <c:v>251893</c:v>
                </c:pt>
                <c:pt idx="20">
                  <c:v>258153</c:v>
                </c:pt>
                <c:pt idx="21">
                  <c:v>263228</c:v>
                </c:pt>
                <c:pt idx="22">
                  <c:v>271263</c:v>
                </c:pt>
                <c:pt idx="23">
                  <c:v>277761</c:v>
                </c:pt>
                <c:pt idx="24">
                  <c:v>283970</c:v>
                </c:pt>
                <c:pt idx="25">
                  <c:v>290208</c:v>
                </c:pt>
                <c:pt idx="26">
                  <c:v>296485</c:v>
                </c:pt>
                <c:pt idx="27">
                  <c:v>303278</c:v>
                </c:pt>
                <c:pt idx="28">
                  <c:v>311153</c:v>
                </c:pt>
                <c:pt idx="29">
                  <c:v>318742</c:v>
                </c:pt>
                <c:pt idx="30">
                  <c:v>326864</c:v>
                </c:pt>
                <c:pt idx="31">
                  <c:v>335343</c:v>
                </c:pt>
                <c:pt idx="32">
                  <c:v>345369</c:v>
                </c:pt>
                <c:pt idx="33">
                  <c:v>353881</c:v>
                </c:pt>
                <c:pt idx="34">
                  <c:v>361495</c:v>
                </c:pt>
                <c:pt idx="35">
                  <c:v>368505</c:v>
                </c:pt>
                <c:pt idx="36">
                  <c:v>376932</c:v>
                </c:pt>
                <c:pt idx="37">
                  <c:v>385357</c:v>
                </c:pt>
                <c:pt idx="38">
                  <c:v>392970</c:v>
                </c:pt>
                <c:pt idx="39">
                  <c:v>398801</c:v>
                </c:pt>
                <c:pt idx="40" formatCode="0">
                  <c:v>404050</c:v>
                </c:pt>
                <c:pt idx="41">
                  <c:v>409112</c:v>
                </c:pt>
                <c:pt idx="42">
                  <c:v>414435</c:v>
                </c:pt>
                <c:pt idx="46" formatCode="0">
                  <c:v>432112</c:v>
                </c:pt>
                <c:pt idx="47" formatCode="0">
                  <c:v>437040</c:v>
                </c:pt>
                <c:pt idx="48" formatCode="0">
                  <c:v>441791</c:v>
                </c:pt>
                <c:pt idx="49" formatCode="0">
                  <c:v>446541</c:v>
                </c:pt>
                <c:pt idx="50" formatCode="0">
                  <c:v>450909</c:v>
                </c:pt>
                <c:pt idx="51" formatCode="0">
                  <c:v>454376</c:v>
                </c:pt>
                <c:pt idx="52" formatCode="0">
                  <c:v>462728</c:v>
                </c:pt>
                <c:pt idx="53" formatCode="0">
                  <c:v>469236</c:v>
                </c:pt>
                <c:pt idx="54" formatCode="0">
                  <c:v>476645</c:v>
                </c:pt>
                <c:pt idx="55" formatCode="0">
                  <c:v>482033</c:v>
                </c:pt>
                <c:pt idx="56" formatCode="0;&quot;△ &quot;0">
                  <c:v>495592</c:v>
                </c:pt>
                <c:pt idx="57" formatCode="0;&quot;△ &quot;0">
                  <c:v>499668</c:v>
                </c:pt>
                <c:pt idx="58" formatCode="0;&quot;△ &quot;0">
                  <c:v>505418</c:v>
                </c:pt>
                <c:pt idx="59" formatCode="0;&quot;△ &quot;0">
                  <c:v>511253</c:v>
                </c:pt>
                <c:pt idx="60" formatCode="0;&quot;△ &quot;0">
                  <c:v>518187</c:v>
                </c:pt>
                <c:pt idx="61" formatCode="0;&quot;△ &quot;0">
                  <c:v>525168</c:v>
                </c:pt>
                <c:pt idx="62" formatCode="0;&quot;△ &quot;0">
                  <c:v>530185</c:v>
                </c:pt>
                <c:pt idx="63" formatCode="0;&quot;△ &quot;0">
                  <c:v>537698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C-4D25-9FED-0521E4BB6336}"/>
            </c:ext>
          </c:extLst>
        </c:ser>
        <c:ser>
          <c:idx val="3"/>
          <c:order val="1"/>
          <c:tx>
            <c:strRef>
              <c:f>世帯!$D$185</c:f>
              <c:strCache>
                <c:ptCount val="1"/>
                <c:pt idx="0">
                  <c:v>仙台市以外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  <c:pt idx="57">
                  <c:v>42825</c:v>
                </c:pt>
                <c:pt idx="58">
                  <c:v>43190</c:v>
                </c:pt>
                <c:pt idx="59">
                  <c:v>43555</c:v>
                </c:pt>
                <c:pt idx="60">
                  <c:v>43921</c:v>
                </c:pt>
                <c:pt idx="61">
                  <c:v>44286</c:v>
                </c:pt>
                <c:pt idx="62">
                  <c:v>44651</c:v>
                </c:pt>
                <c:pt idx="63">
                  <c:v>45016</c:v>
                </c:pt>
              </c:numCache>
            </c:numRef>
          </c:cat>
          <c:val>
            <c:numRef>
              <c:f>世帯!$E$185:$BP$185</c:f>
              <c:numCache>
                <c:formatCode>0;"△ "0</c:formatCode>
                <c:ptCount val="64"/>
                <c:pt idx="19">
                  <c:v>321279</c:v>
                </c:pt>
                <c:pt idx="20">
                  <c:v>324471</c:v>
                </c:pt>
                <c:pt idx="21">
                  <c:v>327830</c:v>
                </c:pt>
                <c:pt idx="22">
                  <c:v>331985</c:v>
                </c:pt>
                <c:pt idx="23">
                  <c:v>335365</c:v>
                </c:pt>
                <c:pt idx="24">
                  <c:v>338073</c:v>
                </c:pt>
                <c:pt idx="25">
                  <c:v>340737</c:v>
                </c:pt>
                <c:pt idx="26">
                  <c:v>343949</c:v>
                </c:pt>
                <c:pt idx="27">
                  <c:v>348244</c:v>
                </c:pt>
                <c:pt idx="28">
                  <c:v>351173</c:v>
                </c:pt>
                <c:pt idx="29">
                  <c:v>354615</c:v>
                </c:pt>
                <c:pt idx="30">
                  <c:v>359816</c:v>
                </c:pt>
                <c:pt idx="31">
                  <c:v>365990</c:v>
                </c:pt>
                <c:pt idx="32">
                  <c:v>371681</c:v>
                </c:pt>
                <c:pt idx="33">
                  <c:v>377410</c:v>
                </c:pt>
                <c:pt idx="34">
                  <c:v>383847</c:v>
                </c:pt>
                <c:pt idx="35">
                  <c:v>389944</c:v>
                </c:pt>
                <c:pt idx="36">
                  <c:v>395603</c:v>
                </c:pt>
                <c:pt idx="37">
                  <c:v>401469</c:v>
                </c:pt>
                <c:pt idx="38">
                  <c:v>406992</c:v>
                </c:pt>
                <c:pt idx="39">
                  <c:v>412233</c:v>
                </c:pt>
                <c:pt idx="40">
                  <c:v>416921</c:v>
                </c:pt>
                <c:pt idx="41">
                  <c:v>421004</c:v>
                </c:pt>
                <c:pt idx="42">
                  <c:v>425049</c:v>
                </c:pt>
                <c:pt idx="46">
                  <c:v>441755</c:v>
                </c:pt>
                <c:pt idx="47">
                  <c:v>446374</c:v>
                </c:pt>
                <c:pt idx="48">
                  <c:v>449782</c:v>
                </c:pt>
                <c:pt idx="49">
                  <c:v>452823</c:v>
                </c:pt>
                <c:pt idx="50">
                  <c:v>456016</c:v>
                </c:pt>
                <c:pt idx="51">
                  <c:v>457849</c:v>
                </c:pt>
                <c:pt idx="52">
                  <c:v>455576</c:v>
                </c:pt>
                <c:pt idx="53">
                  <c:v>457227</c:v>
                </c:pt>
                <c:pt idx="54">
                  <c:v>462508</c:v>
                </c:pt>
                <c:pt idx="55">
                  <c:v>467325</c:v>
                </c:pt>
                <c:pt idx="56">
                  <c:v>476734</c:v>
                </c:pt>
                <c:pt idx="57">
                  <c:v>480712</c:v>
                </c:pt>
                <c:pt idx="58">
                  <c:v>483839</c:v>
                </c:pt>
                <c:pt idx="59">
                  <c:v>486812</c:v>
                </c:pt>
                <c:pt idx="60">
                  <c:v>489724</c:v>
                </c:pt>
                <c:pt idx="61">
                  <c:v>493782</c:v>
                </c:pt>
                <c:pt idx="62">
                  <c:v>495488</c:v>
                </c:pt>
                <c:pt idx="63">
                  <c:v>498807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DC-4D25-9FED-0521E4BB6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22656"/>
        <c:axId val="335224192"/>
      </c:barChart>
      <c:catAx>
        <c:axId val="33522265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aseline="0">
                <a:latin typeface="Meiryo UI" panose="020B0604030504040204" pitchFamily="50" charset="-128"/>
              </a:defRPr>
            </a:pPr>
            <a:endParaRPr lang="ja-JP"/>
          </a:p>
        </c:txPr>
        <c:crossAx val="33522419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24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33522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785543237638833"/>
          <c:y val="0.59997884688329206"/>
          <c:w val="0.24980336246536045"/>
          <c:h val="9.6596047255553014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Meiryo UI" panose="020B0604030504040204" pitchFamily="50" charset="-128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hyperlink" Target="http://www.kmdmyg.info/" TargetMode="Externa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38100</xdr:rowOff>
    </xdr:from>
    <xdr:to>
      <xdr:col>12</xdr:col>
      <xdr:colOff>127001</xdr:colOff>
      <xdr:row>35</xdr:row>
      <xdr:rowOff>47625</xdr:rowOff>
    </xdr:to>
    <xdr:graphicFrame macro="">
      <xdr:nvGraphicFramePr>
        <xdr:cNvPr id="1073" name="グラフ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123824</xdr:colOff>
      <xdr:row>1</xdr:row>
      <xdr:rowOff>25400</xdr:rowOff>
    </xdr:from>
    <xdr:to>
      <xdr:col>23</xdr:col>
      <xdr:colOff>254000</xdr:colOff>
      <xdr:row>35</xdr:row>
      <xdr:rowOff>12700</xdr:rowOff>
    </xdr:to>
    <xdr:graphicFrame macro="">
      <xdr:nvGraphicFramePr>
        <xdr:cNvPr id="1074" name="グラフ 2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279400</xdr:colOff>
      <xdr:row>1</xdr:row>
      <xdr:rowOff>28575</xdr:rowOff>
    </xdr:from>
    <xdr:to>
      <xdr:col>35</xdr:col>
      <xdr:colOff>123825</xdr:colOff>
      <xdr:row>35</xdr:row>
      <xdr:rowOff>38100</xdr:rowOff>
    </xdr:to>
    <xdr:graphicFrame macro="">
      <xdr:nvGraphicFramePr>
        <xdr:cNvPr id="1075" name="グラフ 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98425</xdr:colOff>
      <xdr:row>1</xdr:row>
      <xdr:rowOff>38100</xdr:rowOff>
    </xdr:from>
    <xdr:to>
      <xdr:col>46</xdr:col>
      <xdr:colOff>339725</xdr:colOff>
      <xdr:row>35</xdr:row>
      <xdr:rowOff>38100</xdr:rowOff>
    </xdr:to>
    <xdr:graphicFrame macro="">
      <xdr:nvGraphicFramePr>
        <xdr:cNvPr id="1076" name="グラフ 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352425</xdr:colOff>
      <xdr:row>1</xdr:row>
      <xdr:rowOff>28575</xdr:rowOff>
    </xdr:from>
    <xdr:to>
      <xdr:col>58</xdr:col>
      <xdr:colOff>133350</xdr:colOff>
      <xdr:row>35</xdr:row>
      <xdr:rowOff>19050</xdr:rowOff>
    </xdr:to>
    <xdr:graphicFrame macro="">
      <xdr:nvGraphicFramePr>
        <xdr:cNvPr id="1077" name="グラフ 5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</xdr:colOff>
      <xdr:row>35</xdr:row>
      <xdr:rowOff>28575</xdr:rowOff>
    </xdr:from>
    <xdr:to>
      <xdr:col>12</xdr:col>
      <xdr:colOff>127001</xdr:colOff>
      <xdr:row>61</xdr:row>
      <xdr:rowOff>95250</xdr:rowOff>
    </xdr:to>
    <xdr:graphicFrame macro="">
      <xdr:nvGraphicFramePr>
        <xdr:cNvPr id="1078" name="グラフ 6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136525</xdr:colOff>
      <xdr:row>35</xdr:row>
      <xdr:rowOff>15875</xdr:rowOff>
    </xdr:from>
    <xdr:to>
      <xdr:col>23</xdr:col>
      <xdr:colOff>254000</xdr:colOff>
      <xdr:row>61</xdr:row>
      <xdr:rowOff>92075</xdr:rowOff>
    </xdr:to>
    <xdr:graphicFrame macro="">
      <xdr:nvGraphicFramePr>
        <xdr:cNvPr id="1079" name="グラフ 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35</xdr:col>
      <xdr:colOff>98425</xdr:colOff>
      <xdr:row>35</xdr:row>
      <xdr:rowOff>41275</xdr:rowOff>
    </xdr:from>
    <xdr:to>
      <xdr:col>47</xdr:col>
      <xdr:colOff>3175</xdr:colOff>
      <xdr:row>61</xdr:row>
      <xdr:rowOff>117475</xdr:rowOff>
    </xdr:to>
    <xdr:graphicFrame macro="">
      <xdr:nvGraphicFramePr>
        <xdr:cNvPr id="1080" name="グラフ 8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257174</xdr:colOff>
      <xdr:row>35</xdr:row>
      <xdr:rowOff>28575</xdr:rowOff>
    </xdr:from>
    <xdr:to>
      <xdr:col>35</xdr:col>
      <xdr:colOff>101600</xdr:colOff>
      <xdr:row>61</xdr:row>
      <xdr:rowOff>114301</xdr:rowOff>
    </xdr:to>
    <xdr:graphicFrame macro="">
      <xdr:nvGraphicFramePr>
        <xdr:cNvPr id="1081" name="グラフ 1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47</xdr:col>
      <xdr:colOff>9525</xdr:colOff>
      <xdr:row>35</xdr:row>
      <xdr:rowOff>28575</xdr:rowOff>
    </xdr:from>
    <xdr:to>
      <xdr:col>58</xdr:col>
      <xdr:colOff>152400</xdr:colOff>
      <xdr:row>61</xdr:row>
      <xdr:rowOff>101601</xdr:rowOff>
    </xdr:to>
    <xdr:graphicFrame macro="">
      <xdr:nvGraphicFramePr>
        <xdr:cNvPr id="1082" name="グラフ 1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352425</xdr:colOff>
      <xdr:row>62</xdr:row>
      <xdr:rowOff>165100</xdr:rowOff>
    </xdr:from>
    <xdr:to>
      <xdr:col>45</xdr:col>
      <xdr:colOff>38100</xdr:colOff>
      <xdr:row>64</xdr:row>
      <xdr:rowOff>139700</xdr:rowOff>
    </xdr:to>
    <xdr:sp macro="" textlink="">
      <xdr:nvSpPr>
        <xdr:cNvPr id="1054" name="AutoShap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Arrowheads="1"/>
        </xdr:cNvSpPr>
      </xdr:nvSpPr>
      <xdr:spPr bwMode="auto">
        <a:xfrm>
          <a:off x="3349625" y="11544300"/>
          <a:ext cx="12487275" cy="330200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「住民登録人口移動報告年報」(S27年の住民登録をベースにした住民基本台帳人口｡住民基本台帳法(S42法律81号)に基づく人口で、｢本県の人口動態(住民基本台帳にもとづく人口移動調査年報)｣(S51～)､｢宮城県の人口動態(住民基本台帳にもとづく人口移動調査年報)｣(H8～)で公表)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上表に最新の市区町村区分で合併前に遡って表示､下表に合併に伴い消滅した旧市町村の統計値を表示｡薄緑のセルは計算式記入｡</a:t>
          </a:r>
        </a:p>
      </xdr:txBody>
    </xdr:sp>
    <xdr:clientData/>
  </xdr:twoCellAnchor>
  <xdr:twoCellAnchor>
    <xdr:from>
      <xdr:col>11</xdr:col>
      <xdr:colOff>0</xdr:colOff>
      <xdr:row>72</xdr:row>
      <xdr:rowOff>28575</xdr:rowOff>
    </xdr:from>
    <xdr:to>
      <xdr:col>38</xdr:col>
      <xdr:colOff>292100</xdr:colOff>
      <xdr:row>73</xdr:row>
      <xdr:rowOff>88900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Arrowheads="1"/>
        </xdr:cNvSpPr>
      </xdr:nvSpPr>
      <xdr:spPr bwMode="auto">
        <a:xfrm>
          <a:off x="3708400" y="13185775"/>
          <a:ext cx="9893300" cy="23812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S42.3.23稲井町石巻市に編入　　　　　　　　　　　　　　　　　　　　　　　　　　　　　　　　　　　　　　　　　　　　　　　　　　　　　　　　　　　　　　　　　　　　　　　　　　　　　　S62.11.1宮城町仙台市編入　　S63.3.1泉市･秋保町仙台市編入　　H1.4.1仙台市政令市に　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</a:t>
          </a:r>
        </a:p>
      </xdr:txBody>
    </xdr:sp>
    <xdr:clientData/>
  </xdr:twoCellAnchor>
  <xdr:twoCellAnchor>
    <xdr:from>
      <xdr:col>39</xdr:col>
      <xdr:colOff>161925</xdr:colOff>
      <xdr:row>70</xdr:row>
      <xdr:rowOff>85725</xdr:rowOff>
    </xdr:from>
    <xdr:to>
      <xdr:col>69</xdr:col>
      <xdr:colOff>71437</xdr:colOff>
      <xdr:row>73</xdr:row>
      <xdr:rowOff>63500</xdr:rowOff>
    </xdr:to>
    <xdr:sp macro="" textlink="">
      <xdr:nvSpPr>
        <xdr:cNvPr id="1057" name="AutoShape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>
          <a:spLocks noChangeArrowheads="1"/>
        </xdr:cNvSpPr>
      </xdr:nvSpPr>
      <xdr:spPr bwMode="auto">
        <a:xfrm>
          <a:off x="13827125" y="12887325"/>
          <a:ext cx="10577512" cy="51117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H15.4.1加美町/中新田+小野田+宮崎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H17.4.1/栗原市/旧栗原郡10町  東松島市/矢本町+鳴瀬町　登米市/旧登米郡8町+本吉郡津山町　石巻市/石巻市+旧桃生郡+牡鹿郡(女川以外)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H17.10.1/南三陸町/志津川町+歌津町　　H18.1.1/美里町/小牛田町+南郷町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　　　　　　　　　　　　　　　　　　　　　　　　　　　　　　　　　　　　　　　　　H18.3.31/大崎市/古川+松山+三本木+鹿島台+岩出山+鳴子+田尻　気仙沼市/気仙沼市+唐桑町</a:t>
          </a:r>
        </a:p>
      </xdr:txBody>
    </xdr:sp>
    <xdr:clientData/>
  </xdr:twoCellAnchor>
  <xdr:twoCellAnchor>
    <xdr:from>
      <xdr:col>45</xdr:col>
      <xdr:colOff>307974</xdr:colOff>
      <xdr:row>63</xdr:row>
      <xdr:rowOff>29935</xdr:rowOff>
    </xdr:from>
    <xdr:to>
      <xdr:col>48</xdr:col>
      <xdr:colOff>196849</xdr:colOff>
      <xdr:row>64</xdr:row>
      <xdr:rowOff>67128</xdr:rowOff>
    </xdr:to>
    <xdr:sp macro="" textlink="">
      <xdr:nvSpPr>
        <xdr:cNvPr id="1058" name="AutoShape 3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Arrowheads="1"/>
        </xdr:cNvSpPr>
      </xdr:nvSpPr>
      <xdr:spPr bwMode="auto">
        <a:xfrm>
          <a:off x="16024224" y="11527971"/>
          <a:ext cx="950232" cy="214086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ef.miyagi.jp/toukei/toukeidata/zinkou/jinkou/juki_tsuki/juki_tsuki.ht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pref.miyagi.jp/sichouson/gyou1/zyuukinenpou/index.htm" TargetMode="External"/><Relationship Id="rId1" Type="http://schemas.openxmlformats.org/officeDocument/2006/relationships/hyperlink" Target="..\Index.ht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pref.miyagi.jp/toukei/toukeidata/zinkou/jinkou/juki_tsuki/juki_tsuki.htm" TargetMode="External"/><Relationship Id="rId4" Type="http://schemas.openxmlformats.org/officeDocument/2006/relationships/hyperlink" Target="http://www.pref.miyagi.jp/sichouson/gyou1/zyuukinenpou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3:CW186"/>
  <sheetViews>
    <sheetView tabSelected="1" zoomScale="75" zoomScaleNormal="75" workbookViewId="0">
      <pane xSplit="1" topLeftCell="B1" activePane="topRight" state="frozen"/>
      <selection pane="topRight" activeCell="B1" sqref="A1:B1048576"/>
    </sheetView>
  </sheetViews>
  <sheetFormatPr defaultColWidth="4.625" defaultRowHeight="13.5" customHeight="1" x14ac:dyDescent="0.25"/>
  <cols>
    <col min="1" max="2" width="1.875" style="2" customWidth="1"/>
    <col min="3" max="3" width="4.625" style="2"/>
    <col min="4" max="4" width="4.625" style="3"/>
    <col min="5" max="75" width="4.625" style="2"/>
    <col min="76" max="78" width="4.625" style="4"/>
    <col min="79" max="82" width="4.625" style="2"/>
    <col min="83" max="86" width="4.625" style="5"/>
    <col min="87" max="92" width="4.625" style="2"/>
    <col min="93" max="93" width="4.625" style="6"/>
    <col min="94" max="97" width="4.625" style="5"/>
    <col min="98" max="16384" width="4.625" style="2"/>
  </cols>
  <sheetData>
    <row r="63" spans="2:99" ht="13.5" customHeight="1" x14ac:dyDescent="0.25">
      <c r="CO63" s="13" t="s">
        <v>89</v>
      </c>
    </row>
    <row r="64" spans="2:99" ht="13.5" customHeight="1" x14ac:dyDescent="0.25">
      <c r="B64" s="172" t="s">
        <v>251</v>
      </c>
      <c r="C64" s="1"/>
      <c r="D64" s="7"/>
      <c r="E64" s="8"/>
      <c r="F64" s="8"/>
      <c r="H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10"/>
      <c r="AL64" s="9"/>
      <c r="AM64" s="9"/>
      <c r="AN64" s="9"/>
      <c r="AO64" s="9"/>
      <c r="AP64" s="9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Q64" s="11" t="s">
        <v>248</v>
      </c>
      <c r="BR64" s="8"/>
      <c r="BS64" s="8"/>
      <c r="BT64" s="8"/>
      <c r="BU64" s="8"/>
      <c r="BV64" s="8"/>
      <c r="BW64" s="8"/>
      <c r="CA64" s="8"/>
      <c r="CB64" s="8"/>
      <c r="CC64" s="8"/>
      <c r="CD64" s="8"/>
      <c r="CE64" s="12" t="s">
        <v>88</v>
      </c>
      <c r="CG64" s="6"/>
      <c r="CI64" s="5"/>
      <c r="CJ64" s="8"/>
      <c r="CK64" s="8"/>
      <c r="CL64" s="8"/>
      <c r="CM64" s="8"/>
      <c r="CP64" s="12" t="s">
        <v>88</v>
      </c>
      <c r="CR64" s="6"/>
      <c r="CU64" s="8"/>
    </row>
    <row r="65" spans="2:101" ht="13.5" customHeight="1" x14ac:dyDescent="0.25">
      <c r="B65" s="93"/>
      <c r="D65" s="14" t="s">
        <v>247</v>
      </c>
      <c r="E65" s="15"/>
      <c r="F65" s="16"/>
      <c r="G65" s="14" t="s">
        <v>246</v>
      </c>
      <c r="H65" s="16"/>
      <c r="I65" s="17"/>
      <c r="J65" s="15"/>
      <c r="K65" s="16"/>
      <c r="L65" s="16"/>
      <c r="M65" s="16"/>
      <c r="N65" s="16"/>
      <c r="O65" s="15"/>
      <c r="P65" s="7"/>
      <c r="Q65" s="7"/>
      <c r="R65" s="16"/>
      <c r="S65" s="16"/>
      <c r="T65" s="15"/>
      <c r="U65" s="16"/>
      <c r="V65" s="16"/>
      <c r="W65" s="16"/>
      <c r="X65" s="16"/>
      <c r="Y65" s="15"/>
      <c r="Z65" s="16"/>
      <c r="AB65" s="16"/>
      <c r="AC65" s="16"/>
      <c r="AD65" s="15"/>
      <c r="AE65" s="16"/>
      <c r="AF65" s="16"/>
      <c r="AG65" s="7"/>
      <c r="AH65" s="16"/>
      <c r="AI65" s="15"/>
      <c r="AJ65" s="16"/>
      <c r="AK65" s="16"/>
      <c r="AL65" s="16"/>
      <c r="AM65" s="16"/>
      <c r="AN65" s="15"/>
      <c r="AO65" s="16"/>
      <c r="AP65" s="16"/>
      <c r="AQ65" s="16"/>
      <c r="AR65" s="16"/>
      <c r="AS65" s="15"/>
      <c r="AT65" s="16"/>
      <c r="AU65" s="16"/>
      <c r="AV65" s="16"/>
      <c r="AW65" s="16"/>
      <c r="AX65" s="56" t="s">
        <v>247</v>
      </c>
      <c r="AY65" s="15"/>
      <c r="AZ65" s="16"/>
      <c r="BB65" s="56" t="s">
        <v>246</v>
      </c>
      <c r="BC65" s="16"/>
      <c r="BD65" s="17"/>
      <c r="BE65" s="16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W65" s="18"/>
      <c r="CA65" s="7"/>
      <c r="CB65" s="7"/>
      <c r="CC65" s="7"/>
      <c r="CD65" s="7"/>
      <c r="CE65" s="19"/>
      <c r="CF65" s="20"/>
      <c r="CH65" s="21"/>
      <c r="CJ65" s="7"/>
      <c r="CK65" s="7"/>
      <c r="CL65" s="7"/>
      <c r="CM65" s="7"/>
      <c r="CP65" s="19"/>
      <c r="CQ65" s="20"/>
      <c r="CS65" s="21"/>
      <c r="CU65" s="7"/>
    </row>
    <row r="66" spans="2:101" s="22" customFormat="1" ht="13.5" customHeight="1" x14ac:dyDescent="0.2">
      <c r="B66" s="74" t="s">
        <v>242</v>
      </c>
      <c r="C66" s="23"/>
      <c r="D66" s="57" t="s">
        <v>134</v>
      </c>
      <c r="E66" s="58">
        <v>22006</v>
      </c>
      <c r="F66" s="58">
        <v>22371</v>
      </c>
      <c r="G66" s="58">
        <v>22736</v>
      </c>
      <c r="H66" s="58">
        <v>23101</v>
      </c>
      <c r="I66" s="58">
        <v>23467</v>
      </c>
      <c r="J66" s="58">
        <v>23832</v>
      </c>
      <c r="K66" s="58">
        <v>24197</v>
      </c>
      <c r="L66" s="58">
        <v>24562</v>
      </c>
      <c r="M66" s="58">
        <v>24928</v>
      </c>
      <c r="N66" s="58">
        <v>25293</v>
      </c>
      <c r="O66" s="58">
        <v>25658</v>
      </c>
      <c r="P66" s="58">
        <v>26023</v>
      </c>
      <c r="Q66" s="58">
        <v>26389</v>
      </c>
      <c r="R66" s="58">
        <v>26754</v>
      </c>
      <c r="S66" s="58">
        <v>27119</v>
      </c>
      <c r="T66" s="58">
        <v>27484</v>
      </c>
      <c r="U66" s="58">
        <v>27850</v>
      </c>
      <c r="V66" s="58">
        <v>28215</v>
      </c>
      <c r="W66" s="58">
        <v>28580</v>
      </c>
      <c r="X66" s="58">
        <v>28945</v>
      </c>
      <c r="Y66" s="58">
        <v>29311</v>
      </c>
      <c r="Z66" s="58">
        <v>29676</v>
      </c>
      <c r="AA66" s="58">
        <v>30041</v>
      </c>
      <c r="AB66" s="58">
        <v>30406</v>
      </c>
      <c r="AC66" s="58">
        <v>30772</v>
      </c>
      <c r="AD66" s="58">
        <v>31137</v>
      </c>
      <c r="AE66" s="58">
        <v>31502</v>
      </c>
      <c r="AF66" s="58">
        <v>31867</v>
      </c>
      <c r="AG66" s="58">
        <v>32233</v>
      </c>
      <c r="AH66" s="58">
        <v>32598</v>
      </c>
      <c r="AI66" s="58">
        <v>32963</v>
      </c>
      <c r="AJ66" s="58">
        <v>33328</v>
      </c>
      <c r="AK66" s="58">
        <v>33694</v>
      </c>
      <c r="AL66" s="58">
        <v>34059</v>
      </c>
      <c r="AM66" s="58">
        <v>34424</v>
      </c>
      <c r="AN66" s="58">
        <v>34789</v>
      </c>
      <c r="AO66" s="58">
        <v>35155</v>
      </c>
      <c r="AP66" s="58">
        <v>35520</v>
      </c>
      <c r="AQ66" s="58">
        <v>35885</v>
      </c>
      <c r="AR66" s="58">
        <v>36250</v>
      </c>
      <c r="AS66" s="58">
        <v>36616</v>
      </c>
      <c r="AT66" s="58">
        <v>36981</v>
      </c>
      <c r="AU66" s="58">
        <v>37346</v>
      </c>
      <c r="AV66" s="58">
        <v>37711</v>
      </c>
      <c r="AW66" s="58">
        <v>38077</v>
      </c>
      <c r="AX66" s="58">
        <v>38442</v>
      </c>
      <c r="AY66" s="58">
        <v>38807</v>
      </c>
      <c r="AZ66" s="58">
        <v>39172</v>
      </c>
      <c r="BA66" s="58">
        <v>39538</v>
      </c>
      <c r="BB66" s="58">
        <v>39903</v>
      </c>
      <c r="BC66" s="58">
        <v>40268</v>
      </c>
      <c r="BD66" s="58">
        <v>40633</v>
      </c>
      <c r="BE66" s="58">
        <v>40999</v>
      </c>
      <c r="BF66" s="58">
        <v>41364</v>
      </c>
      <c r="BG66" s="58">
        <v>41729</v>
      </c>
      <c r="BH66" s="58">
        <v>42094</v>
      </c>
      <c r="BI66" s="58">
        <v>42460</v>
      </c>
      <c r="BJ66" s="58">
        <v>42825</v>
      </c>
      <c r="BK66" s="58">
        <v>43190</v>
      </c>
      <c r="BL66" s="58">
        <v>43555</v>
      </c>
      <c r="BM66" s="58">
        <v>43921</v>
      </c>
      <c r="BN66" s="58">
        <v>44286</v>
      </c>
      <c r="BO66" s="58">
        <v>44651</v>
      </c>
      <c r="BP66" s="58">
        <v>45016</v>
      </c>
      <c r="BQ66" s="59" t="s">
        <v>134</v>
      </c>
      <c r="BR66" s="60"/>
      <c r="BS66" s="58" t="s">
        <v>0</v>
      </c>
      <c r="BT66" s="61" t="s">
        <v>1</v>
      </c>
      <c r="BU66" s="62" t="s">
        <v>2</v>
      </c>
      <c r="BV66" s="63"/>
      <c r="BW66" s="64">
        <v>24016</v>
      </c>
      <c r="BX66" s="65" t="s">
        <v>85</v>
      </c>
      <c r="BY66" s="65" t="s">
        <v>148</v>
      </c>
      <c r="BZ66" s="66"/>
      <c r="CA66" s="58">
        <v>33147</v>
      </c>
      <c r="CB66" s="67" t="s">
        <v>90</v>
      </c>
      <c r="CC66" s="67" t="s">
        <v>91</v>
      </c>
      <c r="CD66" s="68"/>
      <c r="CE66" s="69">
        <v>34973</v>
      </c>
      <c r="CF66" s="65" t="s">
        <v>85</v>
      </c>
      <c r="CG66" s="65" t="s">
        <v>148</v>
      </c>
      <c r="CH66" s="70"/>
      <c r="CI66" s="71"/>
      <c r="CJ66" s="58">
        <v>34973</v>
      </c>
      <c r="CK66" s="72" t="s">
        <v>92</v>
      </c>
      <c r="CL66" s="72" t="s">
        <v>93</v>
      </c>
      <c r="CM66" s="58">
        <v>34972</v>
      </c>
      <c r="CN66" s="71"/>
      <c r="CO66" s="73" t="s">
        <v>94</v>
      </c>
      <c r="CP66" s="70"/>
      <c r="CQ66" s="65" t="s">
        <v>85</v>
      </c>
      <c r="CR66" s="65" t="s">
        <v>148</v>
      </c>
      <c r="CS66" s="70"/>
      <c r="CT66" s="71"/>
      <c r="CU66" s="58">
        <v>36434</v>
      </c>
      <c r="CV66" s="74" t="s">
        <v>95</v>
      </c>
      <c r="CW66" s="74" t="s">
        <v>96</v>
      </c>
    </row>
    <row r="67" spans="2:101" s="10" customFormat="1" ht="13.5" customHeight="1" x14ac:dyDescent="0.2">
      <c r="B67" s="79"/>
      <c r="D67" s="75" t="s">
        <v>3</v>
      </c>
      <c r="E67" s="76"/>
      <c r="F67" s="76"/>
      <c r="G67" s="76"/>
      <c r="H67" s="76"/>
      <c r="I67" s="76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>
        <v>573172</v>
      </c>
      <c r="Y67" s="77">
        <v>582624</v>
      </c>
      <c r="Z67" s="77">
        <v>591058</v>
      </c>
      <c r="AA67" s="77">
        <v>603248</v>
      </c>
      <c r="AB67" s="77">
        <v>613126</v>
      </c>
      <c r="AC67" s="77">
        <v>622043</v>
      </c>
      <c r="AD67" s="77">
        <v>630945</v>
      </c>
      <c r="AE67" s="77">
        <v>640434</v>
      </c>
      <c r="AF67" s="77">
        <v>651522</v>
      </c>
      <c r="AG67" s="77">
        <v>662326</v>
      </c>
      <c r="AH67" s="77">
        <v>673357</v>
      </c>
      <c r="AI67" s="77">
        <v>686680</v>
      </c>
      <c r="AJ67" s="77">
        <v>701333</v>
      </c>
      <c r="AK67" s="77">
        <v>731072</v>
      </c>
      <c r="AL67" s="77">
        <v>731291</v>
      </c>
      <c r="AM67" s="77">
        <v>741280</v>
      </c>
      <c r="AN67" s="77">
        <v>758449</v>
      </c>
      <c r="AO67" s="77">
        <v>772535</v>
      </c>
      <c r="AP67" s="77">
        <v>786826</v>
      </c>
      <c r="AQ67" s="77">
        <v>799962</v>
      </c>
      <c r="AR67" s="77">
        <v>811034</v>
      </c>
      <c r="AS67" s="77">
        <v>820971</v>
      </c>
      <c r="AT67" s="77">
        <v>830116</v>
      </c>
      <c r="AU67" s="77">
        <v>839484</v>
      </c>
      <c r="AV67" s="77">
        <v>837756</v>
      </c>
      <c r="AW67" s="77">
        <v>856527</v>
      </c>
      <c r="AX67" s="77">
        <v>855248</v>
      </c>
      <c r="AY67" s="77">
        <v>873867</v>
      </c>
      <c r="AZ67" s="77">
        <v>883414</v>
      </c>
      <c r="BA67" s="77">
        <v>891573</v>
      </c>
      <c r="BB67" s="77">
        <v>899364</v>
      </c>
      <c r="BC67" s="77">
        <v>906925</v>
      </c>
      <c r="BD67" s="77">
        <v>912225</v>
      </c>
      <c r="BE67" s="77">
        <v>918304</v>
      </c>
      <c r="BF67" s="77">
        <v>926463</v>
      </c>
      <c r="BG67" s="77">
        <v>939153</v>
      </c>
      <c r="BH67" s="77">
        <v>949358</v>
      </c>
      <c r="BI67" s="77">
        <v>972326</v>
      </c>
      <c r="BJ67" s="77">
        <v>980380</v>
      </c>
      <c r="BK67" s="77">
        <v>989257</v>
      </c>
      <c r="BL67" s="77">
        <v>998065</v>
      </c>
      <c r="BM67" s="77">
        <v>1007911</v>
      </c>
      <c r="BN67" s="77">
        <v>1018950</v>
      </c>
      <c r="BO67" s="77">
        <v>1025673</v>
      </c>
      <c r="BP67" s="77">
        <v>1036505</v>
      </c>
      <c r="BQ67" s="78" t="s">
        <v>3</v>
      </c>
      <c r="BR67" s="79"/>
      <c r="BS67" s="80">
        <v>7284.44</v>
      </c>
      <c r="BT67" s="80">
        <v>7284.36</v>
      </c>
      <c r="BU67" s="80">
        <v>853923</v>
      </c>
      <c r="BV67" s="79"/>
      <c r="BW67" s="81">
        <v>1753126</v>
      </c>
      <c r="BX67" s="82">
        <v>855052</v>
      </c>
      <c r="BY67" s="82">
        <v>898074</v>
      </c>
      <c r="BZ67" s="83"/>
      <c r="CA67" s="80">
        <v>2248558</v>
      </c>
      <c r="CB67" s="80">
        <v>1105103</v>
      </c>
      <c r="CC67" s="80">
        <v>1143455</v>
      </c>
      <c r="CD67" s="79"/>
      <c r="CE67" s="84">
        <v>2328739</v>
      </c>
      <c r="CF67" s="85">
        <v>1144739</v>
      </c>
      <c r="CG67" s="86">
        <v>1184000</v>
      </c>
      <c r="CH67" s="87">
        <v>776944</v>
      </c>
      <c r="CI67" s="79"/>
      <c r="CJ67" s="88">
        <v>2319433</v>
      </c>
      <c r="CK67" s="81">
        <v>1140128</v>
      </c>
      <c r="CL67" s="81">
        <v>1179305</v>
      </c>
      <c r="CM67" s="81">
        <v>2328739</v>
      </c>
      <c r="CN67" s="79"/>
      <c r="CO67" s="89" t="s">
        <v>3</v>
      </c>
      <c r="CP67" s="84">
        <v>2365204</v>
      </c>
      <c r="CQ67" s="85">
        <v>1158315</v>
      </c>
      <c r="CR67" s="86">
        <v>1206889</v>
      </c>
      <c r="CS67" s="87">
        <v>833237</v>
      </c>
      <c r="CT67" s="79"/>
      <c r="CU67" s="80">
        <v>2364634</v>
      </c>
      <c r="CV67" s="80">
        <v>1159913</v>
      </c>
      <c r="CW67" s="80">
        <v>1204721</v>
      </c>
    </row>
    <row r="68" spans="2:101" ht="13.5" customHeight="1" x14ac:dyDescent="0.15">
      <c r="B68" s="173"/>
      <c r="C68" s="26"/>
      <c r="D68" s="90" t="s">
        <v>241</v>
      </c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>
        <f t="shared" ref="X68:BF68" si="0">X69+X70</f>
        <v>573172</v>
      </c>
      <c r="Y68" s="91">
        <f t="shared" si="0"/>
        <v>582624</v>
      </c>
      <c r="Z68" s="91">
        <f t="shared" si="0"/>
        <v>591058</v>
      </c>
      <c r="AA68" s="91">
        <f t="shared" si="0"/>
        <v>603248</v>
      </c>
      <c r="AB68" s="91">
        <f t="shared" si="0"/>
        <v>613126</v>
      </c>
      <c r="AC68" s="91">
        <f t="shared" si="0"/>
        <v>622043</v>
      </c>
      <c r="AD68" s="91">
        <f t="shared" si="0"/>
        <v>630945</v>
      </c>
      <c r="AE68" s="91">
        <f t="shared" si="0"/>
        <v>640434</v>
      </c>
      <c r="AF68" s="91">
        <f t="shared" si="0"/>
        <v>651522</v>
      </c>
      <c r="AG68" s="91">
        <f t="shared" si="0"/>
        <v>662326</v>
      </c>
      <c r="AH68" s="91">
        <f t="shared" si="0"/>
        <v>673357</v>
      </c>
      <c r="AI68" s="91">
        <f t="shared" si="0"/>
        <v>686680</v>
      </c>
      <c r="AJ68" s="91">
        <f t="shared" si="0"/>
        <v>701333</v>
      </c>
      <c r="AK68" s="91">
        <f t="shared" si="0"/>
        <v>717050</v>
      </c>
      <c r="AL68" s="91">
        <f t="shared" si="0"/>
        <v>731291</v>
      </c>
      <c r="AM68" s="91">
        <f t="shared" si="0"/>
        <v>745342</v>
      </c>
      <c r="AN68" s="91">
        <f t="shared" si="0"/>
        <v>758449</v>
      </c>
      <c r="AO68" s="91">
        <f t="shared" si="0"/>
        <v>772535</v>
      </c>
      <c r="AP68" s="91">
        <f t="shared" si="0"/>
        <v>786826</v>
      </c>
      <c r="AQ68" s="91">
        <f t="shared" si="0"/>
        <v>799962</v>
      </c>
      <c r="AR68" s="91">
        <f t="shared" si="0"/>
        <v>811034</v>
      </c>
      <c r="AS68" s="91">
        <f t="shared" si="0"/>
        <v>820971</v>
      </c>
      <c r="AT68" s="91">
        <f t="shared" si="0"/>
        <v>830116</v>
      </c>
      <c r="AU68" s="91">
        <f t="shared" si="0"/>
        <v>839484</v>
      </c>
      <c r="AV68" s="91"/>
      <c r="AW68" s="91"/>
      <c r="AX68" s="91"/>
      <c r="AY68" s="91">
        <f t="shared" si="0"/>
        <v>873867</v>
      </c>
      <c r="AZ68" s="91">
        <f t="shared" si="0"/>
        <v>883414</v>
      </c>
      <c r="BA68" s="91">
        <f t="shared" si="0"/>
        <v>891573</v>
      </c>
      <c r="BB68" s="91">
        <f t="shared" si="0"/>
        <v>899364</v>
      </c>
      <c r="BC68" s="91">
        <f t="shared" si="0"/>
        <v>906925</v>
      </c>
      <c r="BD68" s="91">
        <f t="shared" si="0"/>
        <v>912225</v>
      </c>
      <c r="BE68" s="91">
        <f t="shared" si="0"/>
        <v>918304</v>
      </c>
      <c r="BF68" s="91">
        <f t="shared" si="0"/>
        <v>926463</v>
      </c>
      <c r="BG68" s="91">
        <f>BG69+BG70</f>
        <v>939153</v>
      </c>
      <c r="BH68" s="91">
        <f>BH69+BH70</f>
        <v>949358</v>
      </c>
      <c r="BI68" s="91">
        <f t="shared" ref="BI68:BP68" si="1">BI69+BI70</f>
        <v>972326</v>
      </c>
      <c r="BJ68" s="91">
        <f t="shared" si="1"/>
        <v>980380</v>
      </c>
      <c r="BK68" s="91">
        <f t="shared" si="1"/>
        <v>989257</v>
      </c>
      <c r="BL68" s="91">
        <f t="shared" si="1"/>
        <v>998065</v>
      </c>
      <c r="BM68" s="91">
        <f t="shared" si="1"/>
        <v>1007911</v>
      </c>
      <c r="BN68" s="91">
        <f t="shared" si="1"/>
        <v>1018950</v>
      </c>
      <c r="BO68" s="91">
        <f t="shared" si="1"/>
        <v>1025673</v>
      </c>
      <c r="BP68" s="91">
        <f t="shared" si="1"/>
        <v>1036505</v>
      </c>
      <c r="BQ68" s="92" t="s">
        <v>133</v>
      </c>
      <c r="BR68" s="93"/>
      <c r="BS68" s="91">
        <f>BS69+BS70</f>
        <v>5749.51</v>
      </c>
      <c r="BT68" s="91">
        <f>BT69+BT70</f>
        <v>6532.97</v>
      </c>
      <c r="BU68" s="91">
        <f>BU69+BU70</f>
        <v>813668</v>
      </c>
      <c r="BV68" s="94"/>
      <c r="BW68" s="91">
        <f>BW69+BW70</f>
        <v>1099970</v>
      </c>
      <c r="BX68" s="91">
        <f>BX69+BX70</f>
        <v>533085</v>
      </c>
      <c r="BY68" s="91">
        <f>BY69+BY70</f>
        <v>566885</v>
      </c>
      <c r="BZ68" s="95"/>
      <c r="CA68" s="91">
        <f>CA69+CA70</f>
        <v>1684191</v>
      </c>
      <c r="CB68" s="91">
        <f>CB69+CB70</f>
        <v>831432</v>
      </c>
      <c r="CC68" s="91">
        <f>CC69+CC70</f>
        <v>852759</v>
      </c>
      <c r="CD68" s="96"/>
      <c r="CE68" s="91">
        <f>CE69+CE70</f>
        <v>1771538</v>
      </c>
      <c r="CF68" s="91">
        <f>CF69+CF70</f>
        <v>874486</v>
      </c>
      <c r="CG68" s="91">
        <f>CG69+CG70</f>
        <v>897052</v>
      </c>
      <c r="CH68" s="91">
        <f>CH69+CH70</f>
        <v>624364</v>
      </c>
      <c r="CI68" s="95"/>
      <c r="CJ68" s="91">
        <f>CJ69+CJ70</f>
        <v>1762989</v>
      </c>
      <c r="CK68" s="91">
        <f>CK69+CK70</f>
        <v>870143</v>
      </c>
      <c r="CL68" s="91">
        <f>CL69+CL70</f>
        <v>892846</v>
      </c>
      <c r="CM68" s="91">
        <f>CM69+CM70</f>
        <v>1771538</v>
      </c>
      <c r="CN68" s="97"/>
      <c r="CO68" s="91"/>
      <c r="CP68" s="91">
        <f>CP69+CP70</f>
        <v>1819326</v>
      </c>
      <c r="CQ68" s="91">
        <f>CQ69+CQ70</f>
        <v>894087</v>
      </c>
      <c r="CR68" s="91">
        <f>CR69+CR70</f>
        <v>925239</v>
      </c>
      <c r="CS68" s="91">
        <f>CS69+CS70</f>
        <v>674456</v>
      </c>
      <c r="CT68" s="95"/>
      <c r="CU68" s="91">
        <f>CU69+CU70</f>
        <v>1815441</v>
      </c>
      <c r="CV68" s="91">
        <f>CV69+CV70</f>
        <v>893752</v>
      </c>
      <c r="CW68" s="91">
        <f>CW69+CW70</f>
        <v>921689</v>
      </c>
    </row>
    <row r="69" spans="2:101" ht="13.5" customHeight="1" x14ac:dyDescent="0.15">
      <c r="B69" s="173"/>
      <c r="C69" s="26"/>
      <c r="D69" s="98" t="s">
        <v>143</v>
      </c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>
        <f t="shared" ref="X69:AK69" si="2">SUM(X75:X92)</f>
        <v>482870</v>
      </c>
      <c r="Y69" s="99">
        <f t="shared" si="2"/>
        <v>491071</v>
      </c>
      <c r="Z69" s="99">
        <f t="shared" si="2"/>
        <v>498309</v>
      </c>
      <c r="AA69" s="99">
        <f t="shared" si="2"/>
        <v>509085</v>
      </c>
      <c r="AB69" s="99">
        <f t="shared" si="2"/>
        <v>517726</v>
      </c>
      <c r="AC69" s="99">
        <f t="shared" si="2"/>
        <v>525649</v>
      </c>
      <c r="AD69" s="99">
        <f t="shared" si="2"/>
        <v>533647</v>
      </c>
      <c r="AE69" s="99">
        <f t="shared" si="2"/>
        <v>541772</v>
      </c>
      <c r="AF69" s="99">
        <f t="shared" si="2"/>
        <v>551760</v>
      </c>
      <c r="AG69" s="99">
        <f t="shared" si="2"/>
        <v>561607</v>
      </c>
      <c r="AH69" s="99">
        <f t="shared" si="2"/>
        <v>571203</v>
      </c>
      <c r="AI69" s="99">
        <f t="shared" si="2"/>
        <v>581954</v>
      </c>
      <c r="AJ69" s="99">
        <f t="shared" si="2"/>
        <v>594181</v>
      </c>
      <c r="AK69" s="99">
        <f t="shared" si="2"/>
        <v>607829</v>
      </c>
      <c r="AL69" s="99">
        <f>SUM(AL75:AL92)</f>
        <v>619472</v>
      </c>
      <c r="AM69" s="99">
        <f t="shared" ref="AM69:AT69" si="3">SUM(AM76:AM92)</f>
        <v>630717</v>
      </c>
      <c r="AN69" s="99">
        <f t="shared" si="3"/>
        <v>641266</v>
      </c>
      <c r="AO69" s="99">
        <f t="shared" si="3"/>
        <v>653185</v>
      </c>
      <c r="AP69" s="99">
        <f t="shared" si="3"/>
        <v>665039</v>
      </c>
      <c r="AQ69" s="99">
        <f t="shared" si="3"/>
        <v>675985</v>
      </c>
      <c r="AR69" s="99">
        <f t="shared" si="3"/>
        <v>685058</v>
      </c>
      <c r="AS69" s="99">
        <f t="shared" si="3"/>
        <v>693283</v>
      </c>
      <c r="AT69" s="99">
        <f t="shared" si="3"/>
        <v>701047</v>
      </c>
      <c r="AU69" s="99">
        <f>SUM(AU76:AU92)</f>
        <v>708890</v>
      </c>
      <c r="AV69" s="99"/>
      <c r="AW69" s="99"/>
      <c r="AX69" s="99"/>
      <c r="AY69" s="99">
        <f t="shared" ref="AY69:BD69" si="4">SUM(AY76:AY92)</f>
        <v>736756</v>
      </c>
      <c r="AZ69" s="99">
        <f t="shared" si="4"/>
        <v>744503</v>
      </c>
      <c r="BA69" s="99">
        <f t="shared" si="4"/>
        <v>751410</v>
      </c>
      <c r="BB69" s="99">
        <f t="shared" si="4"/>
        <v>757983</v>
      </c>
      <c r="BC69" s="99">
        <f t="shared" si="4"/>
        <v>764281</v>
      </c>
      <c r="BD69" s="99">
        <f t="shared" si="4"/>
        <v>768529</v>
      </c>
      <c r="BE69" s="99">
        <f>SUM(BE76:BE92)</f>
        <v>774223</v>
      </c>
      <c r="BF69" s="99">
        <f>SUM(BF76:BF92)</f>
        <v>781774</v>
      </c>
      <c r="BG69" s="99">
        <f>SUM(BG76:BG92)</f>
        <v>792770</v>
      </c>
      <c r="BH69" s="99">
        <f>SUM(BH76:BH92)</f>
        <v>801202</v>
      </c>
      <c r="BI69" s="99">
        <f t="shared" ref="BI69" si="5">SUM(BI76:BI92)</f>
        <v>820969</v>
      </c>
      <c r="BJ69" s="99">
        <f>SUM(BJ76:BJ93)</f>
        <v>846606</v>
      </c>
      <c r="BK69" s="99">
        <f t="shared" ref="BK69:BP69" si="6">SUM(BK76:BK93)</f>
        <v>854530</v>
      </c>
      <c r="BL69" s="99">
        <f t="shared" si="6"/>
        <v>862552</v>
      </c>
      <c r="BM69" s="99">
        <f t="shared" si="6"/>
        <v>871500</v>
      </c>
      <c r="BN69" s="99">
        <f t="shared" si="6"/>
        <v>881358</v>
      </c>
      <c r="BO69" s="99">
        <f t="shared" si="6"/>
        <v>887454</v>
      </c>
      <c r="BP69" s="99">
        <f t="shared" si="6"/>
        <v>897153</v>
      </c>
      <c r="BQ69" s="92" t="s">
        <v>97</v>
      </c>
      <c r="BR69" s="93"/>
      <c r="BS69" s="99">
        <f>SUM(BS76:BS92)</f>
        <v>3008.56</v>
      </c>
      <c r="BT69" s="99">
        <f>SUM(BT76:BT92)</f>
        <v>3792.03</v>
      </c>
      <c r="BU69" s="99">
        <f>SUM(BU76:BU92)</f>
        <v>697132</v>
      </c>
      <c r="BV69" s="94"/>
      <c r="BW69" s="99">
        <f>SUM(BW76:BW92)</f>
        <v>739621</v>
      </c>
      <c r="BX69" s="99">
        <f>SUM(BX76:BX92)</f>
        <v>358332</v>
      </c>
      <c r="BY69" s="99">
        <f>SUM(BY76:BY92)</f>
        <v>381289</v>
      </c>
      <c r="BZ69" s="95"/>
      <c r="CA69" s="99">
        <f>SUM(CA76:CA92)</f>
        <v>1330139</v>
      </c>
      <c r="CB69" s="99">
        <f>SUM(CB76:CB92)</f>
        <v>656907</v>
      </c>
      <c r="CC69" s="99">
        <f>SUM(CC76:CC92)</f>
        <v>673232</v>
      </c>
      <c r="CD69" s="96"/>
      <c r="CE69" s="99">
        <f>SUM(CE76:CE92)</f>
        <v>1395929</v>
      </c>
      <c r="CF69" s="99">
        <f>SUM(CF76:CF92)</f>
        <v>689441</v>
      </c>
      <c r="CG69" s="99">
        <f>SUM(CG76:CG92)</f>
        <v>706488</v>
      </c>
      <c r="CH69" s="99">
        <f>SUM(CH76:CH92)</f>
        <v>520737</v>
      </c>
      <c r="CI69" s="95"/>
      <c r="CJ69" s="99">
        <f>SUM(CJ76:CJ92)</f>
        <v>1388115</v>
      </c>
      <c r="CK69" s="99">
        <f>SUM(CK76:CK92)</f>
        <v>685411</v>
      </c>
      <c r="CL69" s="99">
        <f>SUM(CL76:CL92)</f>
        <v>702704</v>
      </c>
      <c r="CM69" s="99">
        <f>SUM(CM76:CM92)</f>
        <v>1395929</v>
      </c>
      <c r="CN69" s="97"/>
      <c r="CO69" s="99"/>
      <c r="CP69" s="99">
        <f>SUM(CP76:CP92)</f>
        <v>1434579</v>
      </c>
      <c r="CQ69" s="99">
        <f>SUM(CQ76:CQ92)</f>
        <v>705002</v>
      </c>
      <c r="CR69" s="99">
        <f>SUM(CR76:CR92)</f>
        <v>729577</v>
      </c>
      <c r="CS69" s="99">
        <f>SUM(CS76:CS92)</f>
        <v>562172</v>
      </c>
      <c r="CT69" s="95"/>
      <c r="CU69" s="99">
        <f>SUM(CU76:CU92)</f>
        <v>1430040</v>
      </c>
      <c r="CV69" s="99">
        <f>SUM(CV76:CV92)</f>
        <v>703937</v>
      </c>
      <c r="CW69" s="99">
        <f>SUM(CW76:CW92)</f>
        <v>726103</v>
      </c>
    </row>
    <row r="70" spans="2:101" ht="13.5" customHeight="1" x14ac:dyDescent="0.15">
      <c r="B70" s="173"/>
      <c r="C70" s="26"/>
      <c r="D70" s="98" t="s">
        <v>144</v>
      </c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>
        <f t="shared" ref="X70:AH70" si="7">SUM(X94:X115)</f>
        <v>90302</v>
      </c>
      <c r="Y70" s="99">
        <f t="shared" si="7"/>
        <v>91553</v>
      </c>
      <c r="Z70" s="99">
        <f t="shared" si="7"/>
        <v>92749</v>
      </c>
      <c r="AA70" s="99">
        <f t="shared" si="7"/>
        <v>94163</v>
      </c>
      <c r="AB70" s="99">
        <f t="shared" si="7"/>
        <v>95400</v>
      </c>
      <c r="AC70" s="99">
        <f t="shared" si="7"/>
        <v>96394</v>
      </c>
      <c r="AD70" s="99">
        <f t="shared" si="7"/>
        <v>97298</v>
      </c>
      <c r="AE70" s="99">
        <f t="shared" si="7"/>
        <v>98662</v>
      </c>
      <c r="AF70" s="99">
        <f t="shared" si="7"/>
        <v>99762</v>
      </c>
      <c r="AG70" s="99">
        <f t="shared" si="7"/>
        <v>100719</v>
      </c>
      <c r="AH70" s="99">
        <f t="shared" si="7"/>
        <v>102154</v>
      </c>
      <c r="AI70" s="99">
        <f>SUM(AI94:AI115)</f>
        <v>104726</v>
      </c>
      <c r="AJ70" s="99">
        <f t="shared" ref="AJ70:BD70" si="8">SUM(AJ94:AJ115)</f>
        <v>107152</v>
      </c>
      <c r="AK70" s="99">
        <f t="shared" si="8"/>
        <v>109221</v>
      </c>
      <c r="AL70" s="99">
        <f t="shared" si="8"/>
        <v>111819</v>
      </c>
      <c r="AM70" s="99">
        <f t="shared" si="8"/>
        <v>114625</v>
      </c>
      <c r="AN70" s="99">
        <f t="shared" si="8"/>
        <v>117183</v>
      </c>
      <c r="AO70" s="99">
        <f t="shared" si="8"/>
        <v>119350</v>
      </c>
      <c r="AP70" s="99">
        <f t="shared" si="8"/>
        <v>121787</v>
      </c>
      <c r="AQ70" s="99">
        <f t="shared" si="8"/>
        <v>123977</v>
      </c>
      <c r="AR70" s="99">
        <f t="shared" si="8"/>
        <v>125976</v>
      </c>
      <c r="AS70" s="99">
        <f t="shared" si="8"/>
        <v>127688</v>
      </c>
      <c r="AT70" s="99">
        <f t="shared" si="8"/>
        <v>129069</v>
      </c>
      <c r="AU70" s="99">
        <f t="shared" si="8"/>
        <v>130594</v>
      </c>
      <c r="AV70" s="99"/>
      <c r="AW70" s="99"/>
      <c r="AX70" s="99"/>
      <c r="AY70" s="99">
        <f t="shared" si="8"/>
        <v>137111</v>
      </c>
      <c r="AZ70" s="99">
        <f t="shared" si="8"/>
        <v>138911</v>
      </c>
      <c r="BA70" s="99">
        <f t="shared" si="8"/>
        <v>140163</v>
      </c>
      <c r="BB70" s="99">
        <f t="shared" si="8"/>
        <v>141381</v>
      </c>
      <c r="BC70" s="99">
        <f t="shared" si="8"/>
        <v>142644</v>
      </c>
      <c r="BD70" s="99">
        <f t="shared" si="8"/>
        <v>143696</v>
      </c>
      <c r="BE70" s="99">
        <f>SUM(BE94:BE115)</f>
        <v>144081</v>
      </c>
      <c r="BF70" s="99">
        <f>SUM(BF94:BF115)</f>
        <v>144689</v>
      </c>
      <c r="BG70" s="99">
        <f>SUM(BG94:BG115)</f>
        <v>146383</v>
      </c>
      <c r="BH70" s="99">
        <f>SUM(BH94:BH115)</f>
        <v>148156</v>
      </c>
      <c r="BI70" s="99">
        <f t="shared" ref="BI70:BO70" si="9">SUM(BI94:BI115)</f>
        <v>151357</v>
      </c>
      <c r="BJ70" s="99">
        <f t="shared" si="9"/>
        <v>133774</v>
      </c>
      <c r="BK70" s="99">
        <f t="shared" si="9"/>
        <v>134727</v>
      </c>
      <c r="BL70" s="99">
        <f t="shared" si="9"/>
        <v>135513</v>
      </c>
      <c r="BM70" s="99">
        <f t="shared" si="9"/>
        <v>136411</v>
      </c>
      <c r="BN70" s="99">
        <f t="shared" si="9"/>
        <v>137592</v>
      </c>
      <c r="BO70" s="99">
        <f t="shared" si="9"/>
        <v>138219</v>
      </c>
      <c r="BP70" s="99">
        <f>SUM(BP94:BP115)</f>
        <v>139352</v>
      </c>
      <c r="BQ70" s="92" t="s">
        <v>98</v>
      </c>
      <c r="BR70" s="93"/>
      <c r="BS70" s="99">
        <f>SUM(BS94:BS115)</f>
        <v>2740.9500000000003</v>
      </c>
      <c r="BT70" s="99">
        <f>SUM(BT94:BT115)</f>
        <v>2740.94</v>
      </c>
      <c r="BU70" s="99">
        <f>SUM(BU94:BU115)</f>
        <v>116536</v>
      </c>
      <c r="BV70" s="94"/>
      <c r="BW70" s="99">
        <f>SUM(BW94:BW115)</f>
        <v>360349</v>
      </c>
      <c r="BX70" s="99">
        <f>SUM(BX94:BX115)</f>
        <v>174753</v>
      </c>
      <c r="BY70" s="99">
        <f>SUM(BY94:BY115)</f>
        <v>185596</v>
      </c>
      <c r="BZ70" s="95"/>
      <c r="CA70" s="99">
        <f>SUM(CA94:CA115)</f>
        <v>354052</v>
      </c>
      <c r="CB70" s="99">
        <f>SUM(CB94:CB115)</f>
        <v>174525</v>
      </c>
      <c r="CC70" s="99">
        <f>SUM(CC94:CC115)</f>
        <v>179527</v>
      </c>
      <c r="CD70" s="96"/>
      <c r="CE70" s="99">
        <f>SUM(CE94:CE115)</f>
        <v>375609</v>
      </c>
      <c r="CF70" s="99">
        <f>SUM(CF94:CF115)</f>
        <v>185045</v>
      </c>
      <c r="CG70" s="99">
        <f>SUM(CG94:CG115)</f>
        <v>190564</v>
      </c>
      <c r="CH70" s="99">
        <f>SUM(CH94:CH115)</f>
        <v>103627</v>
      </c>
      <c r="CI70" s="95"/>
      <c r="CJ70" s="99">
        <f>SUM(CJ94:CJ115)</f>
        <v>374874</v>
      </c>
      <c r="CK70" s="99">
        <f>SUM(CK94:CK115)</f>
        <v>184732</v>
      </c>
      <c r="CL70" s="99">
        <f>SUM(CL94:CL115)</f>
        <v>190142</v>
      </c>
      <c r="CM70" s="99">
        <f>SUM(CM94:CM115)</f>
        <v>375609</v>
      </c>
      <c r="CN70" s="97"/>
      <c r="CO70" s="99"/>
      <c r="CP70" s="99">
        <f>SUM(CP94:CP115)</f>
        <v>384747</v>
      </c>
      <c r="CQ70" s="99">
        <f>SUM(CQ94:CQ115)</f>
        <v>189085</v>
      </c>
      <c r="CR70" s="99">
        <f>SUM(CR94:CR115)</f>
        <v>195662</v>
      </c>
      <c r="CS70" s="99">
        <f>SUM(CS94:CS115)</f>
        <v>112284</v>
      </c>
      <c r="CT70" s="95"/>
      <c r="CU70" s="99">
        <f>SUM(CU94:CU115)</f>
        <v>385401</v>
      </c>
      <c r="CV70" s="99">
        <f>SUM(CV94:CV115)</f>
        <v>189815</v>
      </c>
      <c r="CW70" s="99">
        <f>SUM(CW94:CW115)</f>
        <v>195586</v>
      </c>
    </row>
    <row r="71" spans="2:101" ht="13.5" customHeight="1" x14ac:dyDescent="0.15">
      <c r="B71" s="173"/>
      <c r="C71" s="26"/>
      <c r="D71" s="98" t="s">
        <v>146</v>
      </c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100"/>
      <c r="R71" s="101"/>
      <c r="S71" s="101"/>
      <c r="T71" s="100"/>
      <c r="U71" s="101"/>
      <c r="V71" s="101"/>
      <c r="W71" s="101"/>
      <c r="X71" s="100"/>
      <c r="Y71" s="100"/>
      <c r="Z71" s="100"/>
      <c r="AA71" s="100"/>
      <c r="AB71" s="101"/>
      <c r="AC71" s="101"/>
      <c r="AD71" s="100"/>
      <c r="AE71" s="101"/>
      <c r="AF71" s="101"/>
      <c r="AG71" s="100"/>
      <c r="AH71" s="101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92" t="s">
        <v>99</v>
      </c>
      <c r="BR71" s="93"/>
      <c r="BS71" s="100"/>
      <c r="BT71" s="100"/>
      <c r="BU71" s="100"/>
      <c r="BV71" s="94"/>
      <c r="BW71" s="100"/>
      <c r="BX71" s="100"/>
      <c r="BY71" s="102"/>
      <c r="BZ71" s="95"/>
      <c r="CA71" s="100"/>
      <c r="CB71" s="100"/>
      <c r="CC71" s="100"/>
      <c r="CD71" s="96"/>
      <c r="CE71" s="100"/>
      <c r="CF71" s="100"/>
      <c r="CG71" s="100"/>
      <c r="CH71" s="100"/>
      <c r="CI71" s="95"/>
      <c r="CJ71" s="100"/>
      <c r="CK71" s="100"/>
      <c r="CL71" s="100"/>
      <c r="CM71" s="100"/>
      <c r="CN71" s="97"/>
      <c r="CO71" s="98"/>
      <c r="CP71" s="100"/>
      <c r="CQ71" s="100"/>
      <c r="CR71" s="100"/>
      <c r="CS71" s="100"/>
      <c r="CT71" s="95"/>
      <c r="CU71" s="100"/>
      <c r="CV71" s="100"/>
      <c r="CW71" s="100"/>
    </row>
    <row r="72" spans="2:101" ht="13.5" customHeight="1" x14ac:dyDescent="0.15">
      <c r="B72" s="173"/>
      <c r="C72" s="26"/>
      <c r="D72" s="98" t="s">
        <v>147</v>
      </c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103"/>
      <c r="R72" s="101"/>
      <c r="S72" s="101"/>
      <c r="T72" s="103"/>
      <c r="U72" s="101"/>
      <c r="V72" s="101"/>
      <c r="W72" s="101"/>
      <c r="X72" s="103"/>
      <c r="Y72" s="103"/>
      <c r="Z72" s="103"/>
      <c r="AA72" s="103"/>
      <c r="AB72" s="101"/>
      <c r="AC72" s="101"/>
      <c r="AD72" s="103"/>
      <c r="AE72" s="101"/>
      <c r="AF72" s="104"/>
      <c r="AG72" s="103"/>
      <c r="AH72" s="101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92" t="s">
        <v>100</v>
      </c>
      <c r="BR72" s="93"/>
      <c r="BS72" s="100"/>
      <c r="BT72" s="100"/>
      <c r="BU72" s="100"/>
      <c r="BV72" s="94"/>
      <c r="BW72" s="103"/>
      <c r="BX72" s="103"/>
      <c r="BY72" s="103"/>
      <c r="BZ72" s="95"/>
      <c r="CA72" s="100"/>
      <c r="CB72" s="100"/>
      <c r="CC72" s="100"/>
      <c r="CD72" s="96"/>
      <c r="CE72" s="100"/>
      <c r="CF72" s="100"/>
      <c r="CG72" s="100"/>
      <c r="CH72" s="100"/>
      <c r="CI72" s="95"/>
      <c r="CJ72" s="100"/>
      <c r="CK72" s="100"/>
      <c r="CL72" s="100"/>
      <c r="CM72" s="100"/>
      <c r="CN72" s="97"/>
      <c r="CO72" s="98"/>
      <c r="CP72" s="100"/>
      <c r="CQ72" s="100"/>
      <c r="CR72" s="100"/>
      <c r="CS72" s="100"/>
      <c r="CT72" s="95"/>
      <c r="CU72" s="100"/>
      <c r="CV72" s="100"/>
      <c r="CW72" s="100"/>
    </row>
    <row r="73" spans="2:101" ht="13.5" customHeight="1" x14ac:dyDescent="0.15">
      <c r="B73" s="173"/>
      <c r="C73" s="26"/>
      <c r="D73" s="105"/>
      <c r="E73" s="105"/>
      <c r="F73" s="106"/>
      <c r="G73" s="106"/>
      <c r="H73" s="106"/>
      <c r="I73" s="106"/>
      <c r="J73" s="106"/>
      <c r="K73" s="106"/>
      <c r="L73" s="107"/>
      <c r="M73" s="106"/>
      <c r="N73" s="102"/>
      <c r="O73" s="106"/>
      <c r="P73" s="107"/>
      <c r="Q73" s="106"/>
      <c r="R73" s="102"/>
      <c r="S73" s="102"/>
      <c r="T73" s="106"/>
      <c r="U73" s="102"/>
      <c r="V73" s="102"/>
      <c r="W73" s="102"/>
      <c r="X73" s="106"/>
      <c r="Y73" s="106"/>
      <c r="Z73" s="106"/>
      <c r="AA73" s="106"/>
      <c r="AB73" s="102"/>
      <c r="AC73" s="102"/>
      <c r="AD73" s="106"/>
      <c r="AE73" s="102"/>
      <c r="AF73" s="102"/>
      <c r="AG73" s="106"/>
      <c r="AH73" s="108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  <c r="BH73" s="106"/>
      <c r="BI73" s="106"/>
      <c r="BJ73" s="106"/>
      <c r="BK73" s="106"/>
      <c r="BL73" s="106"/>
      <c r="BM73" s="106"/>
      <c r="BN73" s="106"/>
      <c r="BO73" s="106"/>
      <c r="BP73" s="106"/>
      <c r="BQ73" s="109"/>
      <c r="BR73" s="93"/>
      <c r="BS73" s="106"/>
      <c r="BT73" s="106"/>
      <c r="BU73" s="106"/>
      <c r="BV73" s="94"/>
      <c r="BW73" s="106"/>
      <c r="BX73" s="102"/>
      <c r="BY73" s="102"/>
      <c r="BZ73" s="95"/>
      <c r="CA73" s="106"/>
      <c r="CB73" s="106"/>
      <c r="CC73" s="106"/>
      <c r="CD73" s="96"/>
      <c r="CE73" s="110"/>
      <c r="CF73" s="110"/>
      <c r="CG73" s="110"/>
      <c r="CH73" s="110"/>
      <c r="CI73" s="95"/>
      <c r="CJ73" s="106"/>
      <c r="CK73" s="106"/>
      <c r="CL73" s="106"/>
      <c r="CM73" s="106"/>
      <c r="CN73" s="97"/>
      <c r="CO73" s="111"/>
      <c r="CP73" s="110"/>
      <c r="CQ73" s="110"/>
      <c r="CR73" s="110"/>
      <c r="CS73" s="110"/>
      <c r="CT73" s="95"/>
      <c r="CU73" s="106"/>
      <c r="CV73" s="106"/>
      <c r="CW73" s="106"/>
    </row>
    <row r="74" spans="2:101" ht="13.5" customHeight="1" x14ac:dyDescent="0.15">
      <c r="B74" s="173"/>
      <c r="C74" s="26"/>
      <c r="D74" s="107"/>
      <c r="E74" s="112"/>
      <c r="F74" s="113"/>
      <c r="G74" s="113"/>
      <c r="H74" s="112"/>
      <c r="I74" s="113"/>
      <c r="J74" s="113"/>
      <c r="K74" s="113"/>
      <c r="L74" s="112"/>
      <c r="M74" s="113"/>
      <c r="N74" s="114"/>
      <c r="O74" s="113"/>
      <c r="P74" s="115"/>
      <c r="Q74" s="113"/>
      <c r="R74" s="114"/>
      <c r="S74" s="114"/>
      <c r="T74" s="113"/>
      <c r="U74" s="114"/>
      <c r="V74" s="114"/>
      <c r="W74" s="114"/>
      <c r="X74" s="116"/>
      <c r="Y74" s="113"/>
      <c r="Z74" s="113"/>
      <c r="AA74" s="113"/>
      <c r="AB74" s="114"/>
      <c r="AC74" s="114"/>
      <c r="AD74" s="113"/>
      <c r="AE74" s="114"/>
      <c r="AF74" s="114"/>
      <c r="AG74" s="115"/>
      <c r="AH74" s="114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  <c r="AT74" s="113"/>
      <c r="AU74" s="113"/>
      <c r="AV74" s="117"/>
      <c r="AW74" s="117"/>
      <c r="AX74" s="117"/>
      <c r="AY74" s="117"/>
      <c r="AZ74" s="113"/>
      <c r="BA74" s="113"/>
      <c r="BB74" s="113"/>
      <c r="BC74" s="113"/>
      <c r="BD74" s="113"/>
      <c r="BE74" s="113"/>
      <c r="BF74" s="113"/>
      <c r="BG74" s="113"/>
      <c r="BH74" s="113"/>
      <c r="BI74" s="113"/>
      <c r="BJ74" s="113"/>
      <c r="BK74" s="113"/>
      <c r="BL74" s="113"/>
      <c r="BM74" s="113"/>
      <c r="BN74" s="113"/>
      <c r="BO74" s="113"/>
      <c r="BP74" s="113"/>
      <c r="BQ74" s="118"/>
      <c r="BR74" s="93"/>
      <c r="BS74" s="106"/>
      <c r="BT74" s="106"/>
      <c r="BU74" s="106"/>
      <c r="BV74" s="94"/>
      <c r="BW74" s="106"/>
      <c r="BX74" s="102"/>
      <c r="BY74" s="102"/>
      <c r="BZ74" s="95"/>
      <c r="CA74" s="106"/>
      <c r="CB74" s="106"/>
      <c r="CC74" s="106"/>
      <c r="CD74" s="96"/>
      <c r="CE74" s="110"/>
      <c r="CF74" s="110"/>
      <c r="CG74" s="110"/>
      <c r="CH74" s="110"/>
      <c r="CI74" s="95"/>
      <c r="CJ74" s="106"/>
      <c r="CK74" s="106"/>
      <c r="CL74" s="106"/>
      <c r="CM74" s="106"/>
      <c r="CN74" s="97"/>
      <c r="CO74" s="111"/>
      <c r="CP74" s="110"/>
      <c r="CQ74" s="110"/>
      <c r="CR74" s="110"/>
      <c r="CS74" s="110"/>
      <c r="CT74" s="95"/>
      <c r="CU74" s="106"/>
      <c r="CV74" s="106"/>
      <c r="CW74" s="106"/>
    </row>
    <row r="75" spans="2:101" ht="13.5" customHeight="1" x14ac:dyDescent="0.15">
      <c r="B75" s="174" t="s">
        <v>154</v>
      </c>
      <c r="C75" s="55"/>
      <c r="D75" s="119" t="s">
        <v>4</v>
      </c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>
        <f t="shared" ref="X75:AF75" si="10">X125+X124+X123+X122</f>
        <v>251893</v>
      </c>
      <c r="Y75" s="91">
        <f t="shared" si="10"/>
        <v>258153</v>
      </c>
      <c r="Z75" s="91">
        <f t="shared" si="10"/>
        <v>263228</v>
      </c>
      <c r="AA75" s="91">
        <f t="shared" si="10"/>
        <v>271263</v>
      </c>
      <c r="AB75" s="91">
        <f t="shared" si="10"/>
        <v>277761</v>
      </c>
      <c r="AC75" s="91">
        <f t="shared" si="10"/>
        <v>283970</v>
      </c>
      <c r="AD75" s="91">
        <f t="shared" si="10"/>
        <v>290208</v>
      </c>
      <c r="AE75" s="91">
        <f t="shared" si="10"/>
        <v>296485</v>
      </c>
      <c r="AF75" s="91">
        <f t="shared" si="10"/>
        <v>303278</v>
      </c>
      <c r="AG75" s="91">
        <f>AG122</f>
        <v>311153</v>
      </c>
      <c r="AH75" s="91">
        <f t="shared" ref="AH75:AU75" si="11">AH122</f>
        <v>318742</v>
      </c>
      <c r="AI75" s="91">
        <f t="shared" si="11"/>
        <v>326864</v>
      </c>
      <c r="AJ75" s="91">
        <f t="shared" si="11"/>
        <v>335343</v>
      </c>
      <c r="AK75" s="91">
        <f t="shared" si="11"/>
        <v>345369</v>
      </c>
      <c r="AL75" s="91">
        <f t="shared" si="11"/>
        <v>353881</v>
      </c>
      <c r="AM75" s="91">
        <f t="shared" si="11"/>
        <v>361495</v>
      </c>
      <c r="AN75" s="91">
        <f t="shared" si="11"/>
        <v>368505</v>
      </c>
      <c r="AO75" s="91">
        <f t="shared" si="11"/>
        <v>376932</v>
      </c>
      <c r="AP75" s="91">
        <f t="shared" si="11"/>
        <v>385357</v>
      </c>
      <c r="AQ75" s="91">
        <f t="shared" si="11"/>
        <v>392970</v>
      </c>
      <c r="AR75" s="91">
        <f t="shared" si="11"/>
        <v>398801</v>
      </c>
      <c r="AS75" s="120">
        <f>SUM(AS76:AS80)</f>
        <v>404050</v>
      </c>
      <c r="AT75" s="91">
        <f t="shared" si="11"/>
        <v>409112</v>
      </c>
      <c r="AU75" s="91">
        <f t="shared" si="11"/>
        <v>414435</v>
      </c>
      <c r="AV75" s="120"/>
      <c r="AW75" s="120"/>
      <c r="AX75" s="120"/>
      <c r="AY75" s="120">
        <f t="shared" ref="AY75:BD75" si="12">SUM(AY76:AY80)</f>
        <v>432112</v>
      </c>
      <c r="AZ75" s="120">
        <f t="shared" si="12"/>
        <v>437040</v>
      </c>
      <c r="BA75" s="120">
        <f t="shared" si="12"/>
        <v>441791</v>
      </c>
      <c r="BB75" s="120">
        <f t="shared" si="12"/>
        <v>446541</v>
      </c>
      <c r="BC75" s="120">
        <f t="shared" si="12"/>
        <v>450909</v>
      </c>
      <c r="BD75" s="120">
        <f t="shared" si="12"/>
        <v>454376</v>
      </c>
      <c r="BE75" s="120">
        <f>SUM(BE76:BE80)</f>
        <v>462728</v>
      </c>
      <c r="BF75" s="120">
        <f>SUM(BF76:BF80)</f>
        <v>469236</v>
      </c>
      <c r="BG75" s="120">
        <f>SUM(BG76:BG80)</f>
        <v>476645</v>
      </c>
      <c r="BH75" s="120">
        <f>SUM(BH76:BH80)</f>
        <v>482033</v>
      </c>
      <c r="BI75" s="121">
        <v>495592</v>
      </c>
      <c r="BJ75" s="121">
        <v>499668</v>
      </c>
      <c r="BK75" s="121">
        <v>505418</v>
      </c>
      <c r="BL75" s="121">
        <v>511253</v>
      </c>
      <c r="BM75" s="121">
        <v>518187</v>
      </c>
      <c r="BN75" s="121">
        <v>525168</v>
      </c>
      <c r="BO75" s="121">
        <v>530185</v>
      </c>
      <c r="BP75" s="121">
        <v>537698</v>
      </c>
      <c r="BQ75" s="92" t="s">
        <v>4</v>
      </c>
      <c r="BR75" s="93"/>
      <c r="BS75" s="101">
        <v>783.5</v>
      </c>
      <c r="BT75" s="101">
        <f>SUM(BT77:BT80)</f>
        <v>481.22</v>
      </c>
      <c r="BU75" s="99">
        <f>SUM(BU77:BU80)</f>
        <v>338556</v>
      </c>
      <c r="BV75" s="94"/>
      <c r="BW75" s="101">
        <v>480925</v>
      </c>
      <c r="BX75" s="122">
        <v>237963</v>
      </c>
      <c r="BY75" s="123">
        <f t="shared" ref="BY75:BY109" si="13">BW75-BX75</f>
        <v>242962</v>
      </c>
      <c r="BZ75" s="95"/>
      <c r="CA75" s="99">
        <f t="shared" ref="CA75:CA88" si="14">CB75+CC75</f>
        <v>918398</v>
      </c>
      <c r="CB75" s="101">
        <v>454954</v>
      </c>
      <c r="CC75" s="101">
        <v>463444</v>
      </c>
      <c r="CD75" s="96"/>
      <c r="CE75" s="124">
        <f t="shared" ref="CE75:CE81" si="15">SUM(CF75:CG75)</f>
        <v>700782</v>
      </c>
      <c r="CF75" s="125">
        <f>SUM(CF77:CF80)</f>
        <v>348448</v>
      </c>
      <c r="CG75" s="125">
        <f>SUM(CG77:CG80)</f>
        <v>352334</v>
      </c>
      <c r="CH75" s="125">
        <f>SUM(CH77:CH80)</f>
        <v>264440</v>
      </c>
      <c r="CI75" s="95"/>
      <c r="CJ75" s="99">
        <f>SUM(CJ77:CJ80)</f>
        <v>697508</v>
      </c>
      <c r="CK75" s="99">
        <f>SUM(CK77:CK80)</f>
        <v>346773</v>
      </c>
      <c r="CL75" s="99">
        <f>SUM(CL77:CL80)</f>
        <v>350735</v>
      </c>
      <c r="CM75" s="99">
        <f>SUM(CM77:CM80)</f>
        <v>700782</v>
      </c>
      <c r="CN75" s="97"/>
      <c r="CO75" s="98" t="s">
        <v>4</v>
      </c>
      <c r="CP75" s="124">
        <f t="shared" ref="CP75:CP88" si="16">SUM(CQ75:CR75)</f>
        <v>730295</v>
      </c>
      <c r="CQ75" s="125">
        <f>SUM(CQ77:CQ80)</f>
        <v>361247</v>
      </c>
      <c r="CR75" s="125">
        <f>SUM(CR77:CR80)</f>
        <v>369048</v>
      </c>
      <c r="CS75" s="125">
        <f>SUM(CS77:CS80)</f>
        <v>290390</v>
      </c>
      <c r="CT75" s="95"/>
      <c r="CU75" s="99">
        <f t="shared" ref="CU75:CU88" si="17">CV75+CW75</f>
        <v>725792</v>
      </c>
      <c r="CV75" s="121">
        <f>SUM(CV77:CV80)</f>
        <v>359639</v>
      </c>
      <c r="CW75" s="121">
        <f>SUM(CW77:CW80)</f>
        <v>366153</v>
      </c>
    </row>
    <row r="76" spans="2:101" ht="13.5" customHeight="1" x14ac:dyDescent="0.15">
      <c r="B76" s="174" t="s">
        <v>155</v>
      </c>
      <c r="C76" s="34"/>
      <c r="D76" s="126" t="s">
        <v>123</v>
      </c>
      <c r="E76" s="127"/>
      <c r="F76" s="127"/>
      <c r="G76" s="127"/>
      <c r="H76" s="127"/>
      <c r="I76" s="127"/>
      <c r="J76" s="127"/>
      <c r="K76" s="127"/>
      <c r="L76" s="127"/>
      <c r="M76" s="127"/>
      <c r="N76" s="128"/>
      <c r="O76" s="127"/>
      <c r="P76" s="127"/>
      <c r="Q76" s="127"/>
      <c r="R76" s="128"/>
      <c r="S76" s="128"/>
      <c r="T76" s="129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30"/>
      <c r="AJ76" s="130"/>
      <c r="AK76" s="130"/>
      <c r="AL76" s="130"/>
      <c r="AM76" s="130">
        <v>110326</v>
      </c>
      <c r="AN76" s="130">
        <v>111916</v>
      </c>
      <c r="AO76" s="130">
        <v>113551</v>
      </c>
      <c r="AP76" s="130">
        <v>115895</v>
      </c>
      <c r="AQ76" s="130">
        <v>117599</v>
      </c>
      <c r="AR76" s="131">
        <v>119018</v>
      </c>
      <c r="AS76" s="131">
        <v>120282</v>
      </c>
      <c r="AT76" s="131">
        <v>121302</v>
      </c>
      <c r="AU76" s="131">
        <v>122816</v>
      </c>
      <c r="AV76" s="131">
        <v>123548</v>
      </c>
      <c r="AW76" s="131">
        <v>124516</v>
      </c>
      <c r="AX76" s="131">
        <v>125736</v>
      </c>
      <c r="AY76" s="131">
        <v>126720</v>
      </c>
      <c r="AZ76" s="131">
        <v>127844</v>
      </c>
      <c r="BA76" s="131">
        <v>129468</v>
      </c>
      <c r="BB76" s="131">
        <v>130743</v>
      </c>
      <c r="BC76" s="131">
        <v>131821</v>
      </c>
      <c r="BD76" s="131">
        <v>133002</v>
      </c>
      <c r="BE76" s="131">
        <v>136874</v>
      </c>
      <c r="BF76" s="131">
        <v>139118</v>
      </c>
      <c r="BG76" s="131">
        <v>141355</v>
      </c>
      <c r="BH76" s="131">
        <v>142457</v>
      </c>
      <c r="BI76" s="131">
        <v>147510</v>
      </c>
      <c r="BJ76" s="131">
        <v>148262</v>
      </c>
      <c r="BK76" s="131">
        <v>149599</v>
      </c>
      <c r="BL76" s="131">
        <v>150636</v>
      </c>
      <c r="BM76" s="131">
        <v>152326</v>
      </c>
      <c r="BN76" s="131">
        <v>153849</v>
      </c>
      <c r="BO76" s="131">
        <v>154849</v>
      </c>
      <c r="BP76" s="131">
        <v>157854</v>
      </c>
      <c r="BQ76" s="132" t="s">
        <v>135</v>
      </c>
      <c r="BR76" s="93"/>
      <c r="BS76" s="101"/>
      <c r="BT76" s="101">
        <v>302.27999999999997</v>
      </c>
      <c r="BU76" s="101">
        <v>125642</v>
      </c>
      <c r="BV76" s="94"/>
      <c r="BW76" s="133">
        <v>15272</v>
      </c>
      <c r="BX76" s="133">
        <v>7588</v>
      </c>
      <c r="BY76" s="134">
        <f>BW76-BX76</f>
        <v>7684</v>
      </c>
      <c r="BZ76" s="95"/>
      <c r="CA76" s="99">
        <f>CB76+CC76</f>
        <v>259998</v>
      </c>
      <c r="CB76" s="101">
        <v>127273</v>
      </c>
      <c r="CC76" s="101">
        <v>132725</v>
      </c>
      <c r="CD76" s="96"/>
      <c r="CE76" s="125">
        <f>SUM(CF76:CG76)</f>
        <v>270515</v>
      </c>
      <c r="CF76" s="110">
        <v>132236</v>
      </c>
      <c r="CG76" s="110">
        <v>138279</v>
      </c>
      <c r="CH76" s="110">
        <v>122852</v>
      </c>
      <c r="CI76" s="95"/>
      <c r="CJ76" s="99">
        <f t="shared" ref="CJ76:CJ88" si="18">CK76+CL76</f>
        <v>267294</v>
      </c>
      <c r="CK76" s="101">
        <v>130447</v>
      </c>
      <c r="CL76" s="101">
        <v>136847</v>
      </c>
      <c r="CM76" s="101">
        <v>270515</v>
      </c>
      <c r="CN76" s="97"/>
      <c r="CO76" s="126" t="s">
        <v>101</v>
      </c>
      <c r="CP76" s="125">
        <f>SUM(CQ76:CR76)</f>
        <v>277729</v>
      </c>
      <c r="CQ76" s="110">
        <v>134798</v>
      </c>
      <c r="CR76" s="110">
        <v>142931</v>
      </c>
      <c r="CS76" s="110">
        <v>130650</v>
      </c>
      <c r="CT76" s="95"/>
      <c r="CU76" s="99">
        <f>CV76+CW76</f>
        <v>276609</v>
      </c>
      <c r="CV76" s="106">
        <v>134582</v>
      </c>
      <c r="CW76" s="106">
        <v>142027</v>
      </c>
    </row>
    <row r="77" spans="2:101" ht="13.5" customHeight="1" x14ac:dyDescent="0.15">
      <c r="B77" s="174" t="s">
        <v>156</v>
      </c>
      <c r="C77" s="34"/>
      <c r="D77" s="126" t="s">
        <v>5</v>
      </c>
      <c r="E77" s="135"/>
      <c r="F77" s="135"/>
      <c r="G77" s="135"/>
      <c r="H77" s="135"/>
      <c r="I77" s="135"/>
      <c r="J77" s="135"/>
      <c r="K77" s="135"/>
      <c r="L77" s="135"/>
      <c r="M77" s="135"/>
      <c r="N77" s="100"/>
      <c r="O77" s="135"/>
      <c r="P77" s="135"/>
      <c r="Q77" s="135"/>
      <c r="R77" s="100"/>
      <c r="S77" s="100"/>
      <c r="T77" s="135"/>
      <c r="U77" s="100"/>
      <c r="V77" s="100"/>
      <c r="W77" s="100"/>
      <c r="X77" s="135"/>
      <c r="Y77" s="101"/>
      <c r="Z77" s="135"/>
      <c r="AA77" s="135"/>
      <c r="AB77" s="100"/>
      <c r="AC77" s="100"/>
      <c r="AD77" s="135"/>
      <c r="AE77" s="100"/>
      <c r="AF77" s="100"/>
      <c r="AG77" s="135"/>
      <c r="AH77" s="100"/>
      <c r="AI77" s="101"/>
      <c r="AJ77" s="101"/>
      <c r="AK77" s="101"/>
      <c r="AL77" s="101"/>
      <c r="AM77" s="101">
        <v>67446</v>
      </c>
      <c r="AN77" s="101">
        <v>68272</v>
      </c>
      <c r="AO77" s="101">
        <v>68929</v>
      </c>
      <c r="AP77" s="101">
        <v>70228</v>
      </c>
      <c r="AQ77" s="106">
        <v>71392</v>
      </c>
      <c r="AR77" s="106">
        <v>72230</v>
      </c>
      <c r="AS77" s="106">
        <v>72844</v>
      </c>
      <c r="AT77" s="106">
        <v>73644</v>
      </c>
      <c r="AU77" s="106">
        <v>74454</v>
      </c>
      <c r="AV77" s="106">
        <v>75303</v>
      </c>
      <c r="AW77" s="106">
        <v>76181</v>
      </c>
      <c r="AX77" s="106">
        <v>77487</v>
      </c>
      <c r="AY77" s="106">
        <v>79106</v>
      </c>
      <c r="AZ77" s="106">
        <v>80558</v>
      </c>
      <c r="BA77" s="106">
        <v>81968</v>
      </c>
      <c r="BB77" s="106">
        <v>83322</v>
      </c>
      <c r="BC77" s="106">
        <v>83936</v>
      </c>
      <c r="BD77" s="106">
        <v>84453</v>
      </c>
      <c r="BE77" s="106">
        <v>84333</v>
      </c>
      <c r="BF77" s="106">
        <v>85208</v>
      </c>
      <c r="BG77" s="106">
        <v>86630</v>
      </c>
      <c r="BH77" s="106">
        <v>87866</v>
      </c>
      <c r="BI77" s="106">
        <v>90092</v>
      </c>
      <c r="BJ77" s="106">
        <v>90998</v>
      </c>
      <c r="BK77" s="106">
        <v>91984</v>
      </c>
      <c r="BL77" s="106">
        <v>93196</v>
      </c>
      <c r="BM77" s="106">
        <v>94482</v>
      </c>
      <c r="BN77" s="106">
        <v>95985</v>
      </c>
      <c r="BO77" s="106">
        <v>96711</v>
      </c>
      <c r="BP77" s="106">
        <v>97459</v>
      </c>
      <c r="BQ77" s="136" t="s">
        <v>5</v>
      </c>
      <c r="BR77" s="93"/>
      <c r="BS77" s="101"/>
      <c r="BT77" s="101">
        <v>58.05</v>
      </c>
      <c r="BU77" s="101">
        <v>85155</v>
      </c>
      <c r="BV77" s="94"/>
      <c r="BW77" s="135"/>
      <c r="BX77" s="135"/>
      <c r="BY77" s="137">
        <f t="shared" si="13"/>
        <v>0</v>
      </c>
      <c r="BZ77" s="95"/>
      <c r="CA77" s="99">
        <f t="shared" si="14"/>
        <v>172718</v>
      </c>
      <c r="CB77" s="101">
        <v>86359</v>
      </c>
      <c r="CC77" s="101">
        <v>86359</v>
      </c>
      <c r="CD77" s="96"/>
      <c r="CE77" s="125">
        <f t="shared" si="15"/>
        <v>176827</v>
      </c>
      <c r="CF77" s="110">
        <v>88459</v>
      </c>
      <c r="CG77" s="110">
        <v>88368</v>
      </c>
      <c r="CH77" s="110">
        <v>69917</v>
      </c>
      <c r="CI77" s="95"/>
      <c r="CJ77" s="99">
        <f t="shared" si="18"/>
        <v>175856</v>
      </c>
      <c r="CK77" s="101">
        <v>87950</v>
      </c>
      <c r="CL77" s="101">
        <v>87906</v>
      </c>
      <c r="CM77" s="101">
        <v>176827</v>
      </c>
      <c r="CN77" s="97"/>
      <c r="CO77" s="126" t="s">
        <v>5</v>
      </c>
      <c r="CP77" s="125">
        <f t="shared" si="16"/>
        <v>178782</v>
      </c>
      <c r="CQ77" s="110">
        <v>89024</v>
      </c>
      <c r="CR77" s="110">
        <v>89758</v>
      </c>
      <c r="CS77" s="110">
        <v>74796</v>
      </c>
      <c r="CT77" s="95"/>
      <c r="CU77" s="99">
        <f t="shared" si="17"/>
        <v>178436</v>
      </c>
      <c r="CV77" s="106">
        <v>89201</v>
      </c>
      <c r="CW77" s="106">
        <v>89235</v>
      </c>
    </row>
    <row r="78" spans="2:101" ht="13.5" customHeight="1" x14ac:dyDescent="0.15">
      <c r="B78" s="174" t="s">
        <v>157</v>
      </c>
      <c r="C78" s="34"/>
      <c r="D78" s="126" t="s">
        <v>6</v>
      </c>
      <c r="E78" s="108"/>
      <c r="F78" s="135"/>
      <c r="G78" s="135"/>
      <c r="H78" s="135"/>
      <c r="I78" s="135"/>
      <c r="J78" s="135"/>
      <c r="K78" s="135"/>
      <c r="L78" s="108"/>
      <c r="M78" s="135"/>
      <c r="N78" s="100"/>
      <c r="O78" s="135"/>
      <c r="P78" s="108"/>
      <c r="Q78" s="135"/>
      <c r="R78" s="100"/>
      <c r="S78" s="100"/>
      <c r="T78" s="135"/>
      <c r="U78" s="100"/>
      <c r="V78" s="100"/>
      <c r="W78" s="100"/>
      <c r="X78" s="135"/>
      <c r="Y78" s="101"/>
      <c r="Z78" s="135"/>
      <c r="AA78" s="135"/>
      <c r="AB78" s="100"/>
      <c r="AC78" s="100"/>
      <c r="AD78" s="135"/>
      <c r="AE78" s="100"/>
      <c r="AF78" s="100"/>
      <c r="AG78" s="135"/>
      <c r="AH78" s="100"/>
      <c r="AI78" s="101"/>
      <c r="AJ78" s="101"/>
      <c r="AK78" s="101"/>
      <c r="AL78" s="101"/>
      <c r="AM78" s="101">
        <v>49359</v>
      </c>
      <c r="AN78" s="101">
        <v>49437</v>
      </c>
      <c r="AO78" s="101">
        <v>50074</v>
      </c>
      <c r="AP78" s="101">
        <v>50745</v>
      </c>
      <c r="AQ78" s="106">
        <v>51238</v>
      </c>
      <c r="AR78" s="106">
        <v>51767</v>
      </c>
      <c r="AS78" s="106">
        <v>52197</v>
      </c>
      <c r="AT78" s="106">
        <v>52721</v>
      </c>
      <c r="AU78" s="106">
        <v>53184</v>
      </c>
      <c r="AV78" s="106">
        <v>53983</v>
      </c>
      <c r="AW78" s="106">
        <v>54503</v>
      </c>
      <c r="AX78" s="106">
        <v>54640</v>
      </c>
      <c r="AY78" s="106">
        <v>55090</v>
      </c>
      <c r="AZ78" s="106">
        <v>55561</v>
      </c>
      <c r="BA78" s="106">
        <v>55941</v>
      </c>
      <c r="BB78" s="106">
        <v>56690</v>
      </c>
      <c r="BC78" s="106">
        <v>57609</v>
      </c>
      <c r="BD78" s="106">
        <v>57873</v>
      </c>
      <c r="BE78" s="106">
        <v>58429</v>
      </c>
      <c r="BF78" s="106">
        <v>59156</v>
      </c>
      <c r="BG78" s="106">
        <v>60077</v>
      </c>
      <c r="BH78" s="106">
        <v>60873</v>
      </c>
      <c r="BI78" s="106">
        <v>63255</v>
      </c>
      <c r="BJ78" s="106">
        <v>64287</v>
      </c>
      <c r="BK78" s="106">
        <v>65184</v>
      </c>
      <c r="BL78" s="106">
        <v>66407</v>
      </c>
      <c r="BM78" s="106">
        <v>67600</v>
      </c>
      <c r="BN78" s="106">
        <v>68818</v>
      </c>
      <c r="BO78" s="106">
        <v>69448</v>
      </c>
      <c r="BP78" s="106">
        <v>70543</v>
      </c>
      <c r="BQ78" s="136" t="s">
        <v>6</v>
      </c>
      <c r="BR78" s="93"/>
      <c r="BS78" s="101"/>
      <c r="BT78" s="101">
        <v>48.38</v>
      </c>
      <c r="BU78" s="101">
        <v>62807</v>
      </c>
      <c r="BV78" s="94"/>
      <c r="BW78" s="135"/>
      <c r="BX78" s="135"/>
      <c r="BY78" s="137">
        <f t="shared" si="13"/>
        <v>0</v>
      </c>
      <c r="BZ78" s="95"/>
      <c r="CA78" s="99">
        <f t="shared" si="14"/>
        <v>129436</v>
      </c>
      <c r="CB78" s="101">
        <v>64281</v>
      </c>
      <c r="CC78" s="101">
        <v>65155</v>
      </c>
      <c r="CD78" s="96"/>
      <c r="CE78" s="125">
        <f t="shared" si="15"/>
        <v>128942</v>
      </c>
      <c r="CF78" s="110">
        <v>64175</v>
      </c>
      <c r="CG78" s="110">
        <v>64767</v>
      </c>
      <c r="CH78" s="110">
        <v>51090</v>
      </c>
      <c r="CI78" s="95"/>
      <c r="CJ78" s="99">
        <f t="shared" si="18"/>
        <v>128546</v>
      </c>
      <c r="CK78" s="101">
        <v>63968</v>
      </c>
      <c r="CL78" s="101">
        <v>64578</v>
      </c>
      <c r="CM78" s="101">
        <v>128942</v>
      </c>
      <c r="CN78" s="97"/>
      <c r="CO78" s="126" t="s">
        <v>6</v>
      </c>
      <c r="CP78" s="125">
        <f t="shared" si="16"/>
        <v>129693</v>
      </c>
      <c r="CQ78" s="110">
        <v>64656</v>
      </c>
      <c r="CR78" s="110">
        <v>65037</v>
      </c>
      <c r="CS78" s="110">
        <v>53867</v>
      </c>
      <c r="CT78" s="95"/>
      <c r="CU78" s="99">
        <f t="shared" si="17"/>
        <v>128930</v>
      </c>
      <c r="CV78" s="106">
        <v>64165</v>
      </c>
      <c r="CW78" s="106">
        <v>64765</v>
      </c>
    </row>
    <row r="79" spans="2:101" ht="13.5" customHeight="1" x14ac:dyDescent="0.15">
      <c r="B79" s="174" t="s">
        <v>158</v>
      </c>
      <c r="C79" s="34"/>
      <c r="D79" s="126" t="s">
        <v>126</v>
      </c>
      <c r="E79" s="133"/>
      <c r="F79" s="133"/>
      <c r="G79" s="133"/>
      <c r="H79" s="133"/>
      <c r="I79" s="133"/>
      <c r="J79" s="133"/>
      <c r="K79" s="133"/>
      <c r="L79" s="133"/>
      <c r="M79" s="133"/>
      <c r="N79" s="100"/>
      <c r="O79" s="133"/>
      <c r="P79" s="133"/>
      <c r="Q79" s="133"/>
      <c r="R79" s="100"/>
      <c r="S79" s="100"/>
      <c r="T79" s="135"/>
      <c r="U79" s="100"/>
      <c r="V79" s="100"/>
      <c r="W79" s="100"/>
      <c r="X79" s="133"/>
      <c r="Y79" s="133"/>
      <c r="Z79" s="133"/>
      <c r="AA79" s="133"/>
      <c r="AB79" s="100"/>
      <c r="AC79" s="100"/>
      <c r="AD79" s="133"/>
      <c r="AE79" s="100"/>
      <c r="AF79" s="100"/>
      <c r="AG79" s="133"/>
      <c r="AH79" s="100"/>
      <c r="AI79" s="101"/>
      <c r="AJ79" s="101"/>
      <c r="AK79" s="101"/>
      <c r="AL79" s="101"/>
      <c r="AM79" s="101">
        <v>76256</v>
      </c>
      <c r="AN79" s="101">
        <v>77897</v>
      </c>
      <c r="AO79" s="101">
        <v>80338</v>
      </c>
      <c r="AP79" s="101">
        <v>81902</v>
      </c>
      <c r="AQ79" s="106">
        <v>83687</v>
      </c>
      <c r="AR79" s="106">
        <v>84976</v>
      </c>
      <c r="AS79" s="106">
        <v>86322</v>
      </c>
      <c r="AT79" s="106">
        <v>87557</v>
      </c>
      <c r="AU79" s="106">
        <v>88620</v>
      </c>
      <c r="AV79" s="106">
        <v>89439</v>
      </c>
      <c r="AW79" s="106">
        <v>90156</v>
      </c>
      <c r="AX79" s="106">
        <v>90659</v>
      </c>
      <c r="AY79" s="106">
        <v>91176</v>
      </c>
      <c r="AZ79" s="106">
        <v>91696</v>
      </c>
      <c r="BA79" s="106">
        <v>91893</v>
      </c>
      <c r="BB79" s="106">
        <v>92377</v>
      </c>
      <c r="BC79" s="106">
        <v>92942</v>
      </c>
      <c r="BD79" s="106">
        <v>93548</v>
      </c>
      <c r="BE79" s="106">
        <v>95648</v>
      </c>
      <c r="BF79" s="106">
        <v>96649</v>
      </c>
      <c r="BG79" s="106">
        <v>98252</v>
      </c>
      <c r="BH79" s="106">
        <v>99742</v>
      </c>
      <c r="BI79" s="106">
        <v>102021</v>
      </c>
      <c r="BJ79" s="106">
        <v>102728</v>
      </c>
      <c r="BK79" s="106">
        <v>104479</v>
      </c>
      <c r="BL79" s="106">
        <v>105952</v>
      </c>
      <c r="BM79" s="106">
        <v>107972</v>
      </c>
      <c r="BN79" s="106">
        <v>109829</v>
      </c>
      <c r="BO79" s="106">
        <v>111504</v>
      </c>
      <c r="BP79" s="106">
        <v>113375</v>
      </c>
      <c r="BQ79" s="136" t="s">
        <v>136</v>
      </c>
      <c r="BR79" s="93"/>
      <c r="BS79" s="101"/>
      <c r="BT79" s="101">
        <v>228.21</v>
      </c>
      <c r="BU79" s="101">
        <v>103131</v>
      </c>
      <c r="BV79" s="94"/>
      <c r="BW79" s="133">
        <v>4801</v>
      </c>
      <c r="BX79" s="133">
        <v>2264</v>
      </c>
      <c r="BY79" s="134">
        <f>BW79-BX79</f>
        <v>2537</v>
      </c>
      <c r="BZ79" s="95"/>
      <c r="CA79" s="99">
        <f>CB79+CC79</f>
        <v>199890</v>
      </c>
      <c r="CB79" s="101">
        <v>100326</v>
      </c>
      <c r="CC79" s="101">
        <v>99564</v>
      </c>
      <c r="CD79" s="96"/>
      <c r="CE79" s="125">
        <f>SUM(CF79:CG79)</f>
        <v>212412</v>
      </c>
      <c r="CF79" s="110">
        <v>106611</v>
      </c>
      <c r="CG79" s="110">
        <v>105801</v>
      </c>
      <c r="CH79" s="110">
        <v>80627</v>
      </c>
      <c r="CI79" s="95"/>
      <c r="CJ79" s="99">
        <f t="shared" si="18"/>
        <v>211023</v>
      </c>
      <c r="CK79" s="101">
        <v>105906</v>
      </c>
      <c r="CL79" s="101">
        <v>105117</v>
      </c>
      <c r="CM79" s="101">
        <v>212412</v>
      </c>
      <c r="CN79" s="97"/>
      <c r="CO79" s="126" t="s">
        <v>102</v>
      </c>
      <c r="CP79" s="125">
        <f>SUM(CQ79:CR79)</f>
        <v>221448</v>
      </c>
      <c r="CQ79" s="110">
        <v>109989</v>
      </c>
      <c r="CR79" s="110">
        <v>111459</v>
      </c>
      <c r="CS79" s="110">
        <v>87777</v>
      </c>
      <c r="CT79" s="95"/>
      <c r="CU79" s="99">
        <f>CV79+CW79</f>
        <v>220451</v>
      </c>
      <c r="CV79" s="106">
        <v>109797</v>
      </c>
      <c r="CW79" s="106">
        <v>110654</v>
      </c>
    </row>
    <row r="80" spans="2:101" ht="13.5" customHeight="1" x14ac:dyDescent="0.15">
      <c r="B80" s="174" t="s">
        <v>159</v>
      </c>
      <c r="C80" s="34"/>
      <c r="D80" s="126" t="s">
        <v>127</v>
      </c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101"/>
      <c r="AJ80" s="101"/>
      <c r="AK80" s="101"/>
      <c r="AL80" s="101"/>
      <c r="AM80" s="101">
        <v>58108</v>
      </c>
      <c r="AN80" s="101">
        <v>60983</v>
      </c>
      <c r="AO80" s="101">
        <v>64040</v>
      </c>
      <c r="AP80" s="101">
        <v>66587</v>
      </c>
      <c r="AQ80" s="106">
        <v>69054</v>
      </c>
      <c r="AR80" s="106">
        <v>70810</v>
      </c>
      <c r="AS80" s="106">
        <v>72405</v>
      </c>
      <c r="AT80" s="106">
        <v>73888</v>
      </c>
      <c r="AU80" s="106">
        <v>75361</v>
      </c>
      <c r="AV80" s="106">
        <v>76605</v>
      </c>
      <c r="AW80" s="106">
        <v>77908</v>
      </c>
      <c r="AX80" s="106">
        <v>79102</v>
      </c>
      <c r="AY80" s="106">
        <v>80020</v>
      </c>
      <c r="AZ80" s="106">
        <v>81381</v>
      </c>
      <c r="BA80" s="106">
        <v>82521</v>
      </c>
      <c r="BB80" s="106">
        <v>83409</v>
      </c>
      <c r="BC80" s="106">
        <v>84601</v>
      </c>
      <c r="BD80" s="106">
        <v>85500</v>
      </c>
      <c r="BE80" s="106">
        <v>87444</v>
      </c>
      <c r="BF80" s="106">
        <v>89105</v>
      </c>
      <c r="BG80" s="106">
        <v>90331</v>
      </c>
      <c r="BH80" s="106">
        <v>91095</v>
      </c>
      <c r="BI80" s="106">
        <v>92714</v>
      </c>
      <c r="BJ80" s="106">
        <v>93393</v>
      </c>
      <c r="BK80" s="106">
        <v>94172</v>
      </c>
      <c r="BL80" s="106">
        <v>95062</v>
      </c>
      <c r="BM80" s="106">
        <v>95807</v>
      </c>
      <c r="BN80" s="106">
        <v>96687</v>
      </c>
      <c r="BO80" s="106">
        <v>97673</v>
      </c>
      <c r="BP80" s="106">
        <v>98467</v>
      </c>
      <c r="BQ80" s="136" t="s">
        <v>137</v>
      </c>
      <c r="BR80" s="93"/>
      <c r="BS80" s="101"/>
      <c r="BT80" s="101">
        <v>146.58000000000001</v>
      </c>
      <c r="BU80" s="101">
        <v>87463</v>
      </c>
      <c r="BV80" s="94"/>
      <c r="BW80" s="133">
        <v>19061</v>
      </c>
      <c r="BX80" s="133">
        <v>9444</v>
      </c>
      <c r="BY80" s="134">
        <f t="shared" si="13"/>
        <v>9617</v>
      </c>
      <c r="BZ80" s="95"/>
      <c r="CA80" s="99">
        <f t="shared" si="14"/>
        <v>156356</v>
      </c>
      <c r="CB80" s="101">
        <v>76715</v>
      </c>
      <c r="CC80" s="101">
        <v>79641</v>
      </c>
      <c r="CD80" s="96"/>
      <c r="CE80" s="125">
        <f t="shared" si="15"/>
        <v>182601</v>
      </c>
      <c r="CF80" s="110">
        <v>89203</v>
      </c>
      <c r="CG80" s="110">
        <v>93398</v>
      </c>
      <c r="CH80" s="110">
        <v>62806</v>
      </c>
      <c r="CI80" s="95"/>
      <c r="CJ80" s="99">
        <f t="shared" si="18"/>
        <v>182083</v>
      </c>
      <c r="CK80" s="101">
        <v>88949</v>
      </c>
      <c r="CL80" s="101">
        <v>93134</v>
      </c>
      <c r="CM80" s="101">
        <v>182601</v>
      </c>
      <c r="CN80" s="97"/>
      <c r="CO80" s="126" t="s">
        <v>103</v>
      </c>
      <c r="CP80" s="125">
        <f t="shared" si="16"/>
        <v>200372</v>
      </c>
      <c r="CQ80" s="110">
        <v>97578</v>
      </c>
      <c r="CR80" s="110">
        <v>102794</v>
      </c>
      <c r="CS80" s="110">
        <v>73950</v>
      </c>
      <c r="CT80" s="95"/>
      <c r="CU80" s="99">
        <f t="shared" si="17"/>
        <v>197975</v>
      </c>
      <c r="CV80" s="106">
        <v>96476</v>
      </c>
      <c r="CW80" s="106">
        <v>101499</v>
      </c>
    </row>
    <row r="81" spans="2:101" ht="13.5" customHeight="1" x14ac:dyDescent="0.15">
      <c r="B81" s="174" t="s">
        <v>160</v>
      </c>
      <c r="C81" s="34"/>
      <c r="D81" s="98" t="s">
        <v>7</v>
      </c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>
        <f t="shared" ref="X81:AU81" si="19">X126+X160+X162+X163+X164+X166+X167</f>
        <v>48055</v>
      </c>
      <c r="Y81" s="99">
        <f t="shared" si="19"/>
        <v>48447</v>
      </c>
      <c r="Z81" s="99">
        <f t="shared" si="19"/>
        <v>48885</v>
      </c>
      <c r="AA81" s="99">
        <f t="shared" si="19"/>
        <v>49575</v>
      </c>
      <c r="AB81" s="99">
        <f t="shared" si="19"/>
        <v>50092</v>
      </c>
      <c r="AC81" s="99">
        <f t="shared" si="19"/>
        <v>50345</v>
      </c>
      <c r="AD81" s="99">
        <f t="shared" si="19"/>
        <v>50683</v>
      </c>
      <c r="AE81" s="99">
        <f t="shared" si="19"/>
        <v>50997</v>
      </c>
      <c r="AF81" s="99">
        <f t="shared" si="19"/>
        <v>51354</v>
      </c>
      <c r="AG81" s="99">
        <f t="shared" si="19"/>
        <v>51694</v>
      </c>
      <c r="AH81" s="99">
        <f t="shared" si="19"/>
        <v>51949</v>
      </c>
      <c r="AI81" s="99">
        <f t="shared" si="19"/>
        <v>52339</v>
      </c>
      <c r="AJ81" s="99">
        <f t="shared" si="19"/>
        <v>52945</v>
      </c>
      <c r="AK81" s="99">
        <f t="shared" si="19"/>
        <v>53423</v>
      </c>
      <c r="AL81" s="99">
        <f t="shared" si="19"/>
        <v>53886</v>
      </c>
      <c r="AM81" s="99">
        <f t="shared" si="19"/>
        <v>54251</v>
      </c>
      <c r="AN81" s="99">
        <f t="shared" si="19"/>
        <v>54527</v>
      </c>
      <c r="AO81" s="99">
        <f t="shared" si="19"/>
        <v>55172</v>
      </c>
      <c r="AP81" s="99">
        <f t="shared" si="19"/>
        <v>55789</v>
      </c>
      <c r="AQ81" s="99">
        <f t="shared" si="19"/>
        <v>56333</v>
      </c>
      <c r="AR81" s="99">
        <f t="shared" si="19"/>
        <v>56749</v>
      </c>
      <c r="AS81" s="99">
        <f t="shared" si="19"/>
        <v>57190</v>
      </c>
      <c r="AT81" s="99">
        <f t="shared" si="19"/>
        <v>57491</v>
      </c>
      <c r="AU81" s="99">
        <f t="shared" si="19"/>
        <v>57903</v>
      </c>
      <c r="AV81" s="99"/>
      <c r="AW81" s="99"/>
      <c r="AX81" s="99"/>
      <c r="AY81" s="106">
        <v>59169</v>
      </c>
      <c r="AZ81" s="106">
        <v>59643</v>
      </c>
      <c r="BA81" s="106">
        <v>59934</v>
      </c>
      <c r="BB81" s="106">
        <v>60349</v>
      </c>
      <c r="BC81" s="106">
        <v>60525</v>
      </c>
      <c r="BD81" s="106">
        <v>60711</v>
      </c>
      <c r="BE81" s="106">
        <v>58137</v>
      </c>
      <c r="BF81" s="106">
        <v>58318</v>
      </c>
      <c r="BG81" s="106">
        <v>58876</v>
      </c>
      <c r="BH81" s="106">
        <v>59229</v>
      </c>
      <c r="BI81" s="106">
        <v>60643</v>
      </c>
      <c r="BJ81" s="106">
        <v>61006</v>
      </c>
      <c r="BK81" s="106">
        <v>61236</v>
      </c>
      <c r="BL81" s="106">
        <v>61402</v>
      </c>
      <c r="BM81" s="106">
        <v>61625</v>
      </c>
      <c r="BN81" s="106">
        <v>61976</v>
      </c>
      <c r="BO81" s="106">
        <v>61964</v>
      </c>
      <c r="BP81" s="106">
        <v>62161</v>
      </c>
      <c r="BQ81" s="92" t="s">
        <v>7</v>
      </c>
      <c r="BR81" s="93"/>
      <c r="BS81" s="101">
        <v>136.69999999999999</v>
      </c>
      <c r="BT81" s="101">
        <v>136.68</v>
      </c>
      <c r="BU81" s="101">
        <v>39696</v>
      </c>
      <c r="BV81" s="94"/>
      <c r="BW81" s="101">
        <f>98240-BW128</f>
        <v>89284</v>
      </c>
      <c r="BX81" s="101">
        <v>42831</v>
      </c>
      <c r="BY81" s="99">
        <f t="shared" si="13"/>
        <v>46453</v>
      </c>
      <c r="BZ81" s="95"/>
      <c r="CA81" s="99">
        <f t="shared" si="14"/>
        <v>121976</v>
      </c>
      <c r="CB81" s="101">
        <v>59173</v>
      </c>
      <c r="CC81" s="101">
        <v>62803</v>
      </c>
      <c r="CD81" s="96"/>
      <c r="CE81" s="125">
        <f t="shared" si="15"/>
        <v>121208</v>
      </c>
      <c r="CF81" s="110">
        <v>59105</v>
      </c>
      <c r="CG81" s="110">
        <v>62103</v>
      </c>
      <c r="CH81" s="110">
        <v>40603</v>
      </c>
      <c r="CI81" s="95"/>
      <c r="CJ81" s="99">
        <f t="shared" si="18"/>
        <v>120948</v>
      </c>
      <c r="CK81" s="101">
        <v>59010</v>
      </c>
      <c r="CL81" s="101">
        <v>61938</v>
      </c>
      <c r="CM81" s="101">
        <v>121208</v>
      </c>
      <c r="CN81" s="97"/>
      <c r="CO81" s="98" t="s">
        <v>7</v>
      </c>
      <c r="CP81" s="125">
        <f t="shared" si="16"/>
        <v>119796</v>
      </c>
      <c r="CQ81" s="110">
        <v>58047</v>
      </c>
      <c r="CR81" s="110">
        <v>61749</v>
      </c>
      <c r="CS81" s="110">
        <v>42035</v>
      </c>
      <c r="CT81" s="95"/>
      <c r="CU81" s="99">
        <f t="shared" si="17"/>
        <v>120499</v>
      </c>
      <c r="CV81" s="106">
        <v>58503</v>
      </c>
      <c r="CW81" s="106">
        <v>61996</v>
      </c>
    </row>
    <row r="82" spans="2:101" ht="13.5" customHeight="1" x14ac:dyDescent="0.15">
      <c r="B82" s="174" t="s">
        <v>161</v>
      </c>
      <c r="C82" s="34"/>
      <c r="D82" s="98" t="s">
        <v>120</v>
      </c>
      <c r="E82" s="101"/>
      <c r="F82" s="101"/>
      <c r="G82" s="101"/>
      <c r="H82" s="101"/>
      <c r="I82" s="101"/>
      <c r="J82" s="101"/>
      <c r="K82" s="101"/>
      <c r="L82" s="101"/>
      <c r="M82" s="101"/>
      <c r="N82" s="100"/>
      <c r="O82" s="101"/>
      <c r="P82" s="101"/>
      <c r="Q82" s="101"/>
      <c r="R82" s="100"/>
      <c r="S82" s="100"/>
      <c r="T82" s="101"/>
      <c r="U82" s="100"/>
      <c r="V82" s="100"/>
      <c r="W82" s="100"/>
      <c r="X82" s="101">
        <v>17326</v>
      </c>
      <c r="Y82" s="101">
        <v>17338</v>
      </c>
      <c r="Z82" s="101">
        <v>17472</v>
      </c>
      <c r="AA82" s="101">
        <v>17782</v>
      </c>
      <c r="AB82" s="100">
        <v>17999</v>
      </c>
      <c r="AC82" s="100">
        <v>18145</v>
      </c>
      <c r="AD82" s="101">
        <v>18229</v>
      </c>
      <c r="AE82" s="100">
        <v>18266</v>
      </c>
      <c r="AF82" s="100">
        <v>18391</v>
      </c>
      <c r="AG82" s="101">
        <v>18607</v>
      </c>
      <c r="AH82" s="100">
        <v>18685</v>
      </c>
      <c r="AI82" s="101">
        <v>18949</v>
      </c>
      <c r="AJ82" s="101">
        <v>19239</v>
      </c>
      <c r="AK82" s="101">
        <v>19613</v>
      </c>
      <c r="AL82" s="101">
        <v>19914</v>
      </c>
      <c r="AM82" s="101">
        <v>20157</v>
      </c>
      <c r="AN82" s="101">
        <v>20452</v>
      </c>
      <c r="AO82" s="101">
        <v>20612</v>
      </c>
      <c r="AP82" s="101">
        <v>20802</v>
      </c>
      <c r="AQ82" s="106">
        <v>21010</v>
      </c>
      <c r="AR82" s="106">
        <v>21113</v>
      </c>
      <c r="AS82" s="106">
        <v>21200</v>
      </c>
      <c r="AT82" s="106">
        <v>21219</v>
      </c>
      <c r="AU82" s="106">
        <v>21347</v>
      </c>
      <c r="AV82" s="106"/>
      <c r="AW82" s="106"/>
      <c r="AX82" s="106"/>
      <c r="AY82" s="106">
        <v>21797</v>
      </c>
      <c r="AZ82" s="106">
        <v>21880</v>
      </c>
      <c r="BA82" s="106">
        <v>21976</v>
      </c>
      <c r="BB82" s="106">
        <v>21998</v>
      </c>
      <c r="BC82" s="106">
        <v>22122</v>
      </c>
      <c r="BD82" s="106">
        <v>22172</v>
      </c>
      <c r="BE82" s="106">
        <v>22178</v>
      </c>
      <c r="BF82" s="106">
        <v>22224</v>
      </c>
      <c r="BG82" s="106">
        <v>22508</v>
      </c>
      <c r="BH82" s="106">
        <v>22613</v>
      </c>
      <c r="BI82" s="106">
        <v>23066</v>
      </c>
      <c r="BJ82" s="106">
        <v>23196</v>
      </c>
      <c r="BK82" s="106">
        <v>23410</v>
      </c>
      <c r="BL82" s="106">
        <v>23552</v>
      </c>
      <c r="BM82" s="106">
        <v>23742</v>
      </c>
      <c r="BN82" s="106">
        <v>23883</v>
      </c>
      <c r="BO82" s="106">
        <v>23897</v>
      </c>
      <c r="BP82" s="106">
        <v>24058</v>
      </c>
      <c r="BQ82" s="92" t="s">
        <v>120</v>
      </c>
      <c r="BR82" s="93"/>
      <c r="BS82" s="101">
        <v>17.75</v>
      </c>
      <c r="BT82" s="101">
        <v>17.75</v>
      </c>
      <c r="BU82" s="101">
        <v>20337</v>
      </c>
      <c r="BV82" s="94"/>
      <c r="BW82" s="101">
        <v>58363</v>
      </c>
      <c r="BX82" s="101">
        <v>28414</v>
      </c>
      <c r="BY82" s="99">
        <f t="shared" si="13"/>
        <v>29949</v>
      </c>
      <c r="BZ82" s="95"/>
      <c r="CA82" s="99">
        <f t="shared" si="14"/>
        <v>62025</v>
      </c>
      <c r="CB82" s="101">
        <v>29811</v>
      </c>
      <c r="CC82" s="101">
        <v>32214</v>
      </c>
      <c r="CD82" s="96"/>
      <c r="CE82" s="125">
        <f t="shared" ref="CE82:CE88" si="20">SUM(CF82:CG82)</f>
        <v>63566</v>
      </c>
      <c r="CF82" s="110">
        <v>30504</v>
      </c>
      <c r="CG82" s="110">
        <v>33062</v>
      </c>
      <c r="CH82" s="110">
        <v>20198</v>
      </c>
      <c r="CI82" s="95"/>
      <c r="CJ82" s="99">
        <f t="shared" si="18"/>
        <v>63211</v>
      </c>
      <c r="CK82" s="101">
        <v>30375</v>
      </c>
      <c r="CL82" s="101">
        <v>32836</v>
      </c>
      <c r="CM82" s="101">
        <v>63566</v>
      </c>
      <c r="CN82" s="97"/>
      <c r="CO82" s="98" t="s">
        <v>8</v>
      </c>
      <c r="CP82" s="125">
        <f t="shared" si="16"/>
        <v>61550</v>
      </c>
      <c r="CQ82" s="110">
        <v>29391</v>
      </c>
      <c r="CR82" s="110">
        <v>32159</v>
      </c>
      <c r="CS82" s="110">
        <v>20585</v>
      </c>
      <c r="CT82" s="95"/>
      <c r="CU82" s="99">
        <f t="shared" si="17"/>
        <v>62659</v>
      </c>
      <c r="CV82" s="106">
        <v>29946</v>
      </c>
      <c r="CW82" s="106">
        <v>32713</v>
      </c>
    </row>
    <row r="83" spans="2:101" ht="13.5" customHeight="1" x14ac:dyDescent="0.15">
      <c r="B83" s="174" t="s">
        <v>163</v>
      </c>
      <c r="C83" s="34"/>
      <c r="D83" s="98" t="s">
        <v>10</v>
      </c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>
        <f t="shared" ref="X83:BB83" si="21">X130+X171+X170</f>
        <v>23141</v>
      </c>
      <c r="Y83" s="99">
        <f t="shared" si="21"/>
        <v>23531</v>
      </c>
      <c r="Z83" s="99">
        <f t="shared" si="21"/>
        <v>23701</v>
      </c>
      <c r="AA83" s="99">
        <f t="shared" si="21"/>
        <v>23802</v>
      </c>
      <c r="AB83" s="99">
        <f t="shared" si="21"/>
        <v>23906</v>
      </c>
      <c r="AC83" s="99">
        <f t="shared" si="21"/>
        <v>24005</v>
      </c>
      <c r="AD83" s="99">
        <f t="shared" si="21"/>
        <v>24181</v>
      </c>
      <c r="AE83" s="99">
        <f t="shared" si="21"/>
        <v>24225</v>
      </c>
      <c r="AF83" s="99">
        <f t="shared" si="21"/>
        <v>24339</v>
      </c>
      <c r="AG83" s="99">
        <f t="shared" si="21"/>
        <v>24390</v>
      </c>
      <c r="AH83" s="99">
        <f t="shared" si="21"/>
        <v>24488</v>
      </c>
      <c r="AI83" s="99">
        <f t="shared" si="21"/>
        <v>24508</v>
      </c>
      <c r="AJ83" s="99">
        <f t="shared" si="21"/>
        <v>24667</v>
      </c>
      <c r="AK83" s="99">
        <f t="shared" si="21"/>
        <v>24784</v>
      </c>
      <c r="AL83" s="99">
        <f t="shared" si="21"/>
        <v>24883</v>
      </c>
      <c r="AM83" s="99">
        <f t="shared" si="21"/>
        <v>25008</v>
      </c>
      <c r="AN83" s="99">
        <f t="shared" si="21"/>
        <v>25104</v>
      </c>
      <c r="AO83" s="99">
        <f t="shared" si="21"/>
        <v>25262</v>
      </c>
      <c r="AP83" s="99">
        <f t="shared" si="21"/>
        <v>25423</v>
      </c>
      <c r="AQ83" s="99">
        <f t="shared" si="21"/>
        <v>25534</v>
      </c>
      <c r="AR83" s="99">
        <f t="shared" si="21"/>
        <v>25804</v>
      </c>
      <c r="AS83" s="99">
        <f t="shared" si="21"/>
        <v>25907</v>
      </c>
      <c r="AT83" s="99">
        <f t="shared" si="21"/>
        <v>26010</v>
      </c>
      <c r="AU83" s="99">
        <f t="shared" si="21"/>
        <v>26092</v>
      </c>
      <c r="AV83" s="99"/>
      <c r="AW83" s="99"/>
      <c r="AX83" s="99"/>
      <c r="AY83" s="99">
        <f t="shared" si="21"/>
        <v>26421</v>
      </c>
      <c r="AZ83" s="99">
        <f t="shared" si="21"/>
        <v>26577</v>
      </c>
      <c r="BA83" s="99">
        <f t="shared" si="21"/>
        <v>26559</v>
      </c>
      <c r="BB83" s="99">
        <f t="shared" si="21"/>
        <v>26548</v>
      </c>
      <c r="BC83" s="106">
        <v>26578</v>
      </c>
      <c r="BD83" s="102">
        <v>26417</v>
      </c>
      <c r="BE83" s="106">
        <v>25511</v>
      </c>
      <c r="BF83" s="106">
        <v>25415</v>
      </c>
      <c r="BG83" s="106">
        <v>25599</v>
      </c>
      <c r="BH83" s="106">
        <v>25757</v>
      </c>
      <c r="BI83" s="106">
        <v>26229</v>
      </c>
      <c r="BJ83" s="106">
        <v>26371</v>
      </c>
      <c r="BK83" s="106">
        <v>26327</v>
      </c>
      <c r="BL83" s="106">
        <v>26373</v>
      </c>
      <c r="BM83" s="106">
        <v>26323</v>
      </c>
      <c r="BN83" s="106">
        <v>26331</v>
      </c>
      <c r="BO83" s="106">
        <v>26162</v>
      </c>
      <c r="BP83" s="106">
        <v>26149</v>
      </c>
      <c r="BQ83" s="92" t="s">
        <v>10</v>
      </c>
      <c r="BR83" s="93"/>
      <c r="BS83" s="101"/>
      <c r="BT83" s="101"/>
      <c r="BU83" s="101"/>
      <c r="BV83" s="94"/>
      <c r="BW83" s="101"/>
      <c r="BX83" s="101"/>
      <c r="BY83" s="101"/>
      <c r="BZ83" s="95"/>
      <c r="CA83" s="106"/>
      <c r="CB83" s="106"/>
      <c r="CC83" s="106"/>
      <c r="CD83" s="96"/>
      <c r="CE83" s="110"/>
      <c r="CF83" s="110"/>
      <c r="CG83" s="110"/>
      <c r="CH83" s="110"/>
      <c r="CI83" s="95"/>
      <c r="CJ83" s="101"/>
      <c r="CK83" s="106"/>
      <c r="CL83" s="106"/>
      <c r="CM83" s="106"/>
      <c r="CN83" s="97"/>
      <c r="CO83" s="98"/>
      <c r="CP83" s="125"/>
      <c r="CQ83" s="110"/>
      <c r="CR83" s="110"/>
      <c r="CS83" s="110"/>
      <c r="CT83" s="95"/>
      <c r="CU83" s="121"/>
      <c r="CV83" s="106"/>
      <c r="CW83" s="106"/>
    </row>
    <row r="84" spans="2:101" ht="13.5" customHeight="1" x14ac:dyDescent="0.15">
      <c r="B84" s="174" t="s">
        <v>164</v>
      </c>
      <c r="C84" s="34"/>
      <c r="D84" s="98" t="s">
        <v>11</v>
      </c>
      <c r="E84" s="101"/>
      <c r="F84" s="101"/>
      <c r="G84" s="101"/>
      <c r="H84" s="101"/>
      <c r="I84" s="101"/>
      <c r="J84" s="101"/>
      <c r="K84" s="101"/>
      <c r="L84" s="101"/>
      <c r="M84" s="101"/>
      <c r="N84" s="100"/>
      <c r="O84" s="101"/>
      <c r="P84" s="101"/>
      <c r="Q84" s="101"/>
      <c r="R84" s="100"/>
      <c r="S84" s="100"/>
      <c r="T84" s="101"/>
      <c r="U84" s="100"/>
      <c r="V84" s="100"/>
      <c r="W84" s="100"/>
      <c r="X84" s="101">
        <v>10915</v>
      </c>
      <c r="Y84" s="101">
        <v>10894</v>
      </c>
      <c r="Z84" s="101">
        <v>10920</v>
      </c>
      <c r="AA84" s="101">
        <v>11076</v>
      </c>
      <c r="AB84" s="100">
        <v>11240</v>
      </c>
      <c r="AC84" s="100">
        <v>11372</v>
      </c>
      <c r="AD84" s="101">
        <v>11478</v>
      </c>
      <c r="AE84" s="100">
        <v>11522</v>
      </c>
      <c r="AF84" s="100">
        <v>11587</v>
      </c>
      <c r="AG84" s="101">
        <v>11687</v>
      </c>
      <c r="AH84" s="100">
        <v>11742</v>
      </c>
      <c r="AI84" s="101">
        <v>11775</v>
      </c>
      <c r="AJ84" s="101">
        <v>11918</v>
      </c>
      <c r="AK84" s="101">
        <v>12072</v>
      </c>
      <c r="AL84" s="101">
        <v>12232</v>
      </c>
      <c r="AM84" s="101">
        <v>12332</v>
      </c>
      <c r="AN84" s="101">
        <v>12395</v>
      </c>
      <c r="AO84" s="101">
        <v>12460</v>
      </c>
      <c r="AP84" s="101">
        <v>12583</v>
      </c>
      <c r="AQ84" s="106">
        <v>12762</v>
      </c>
      <c r="AR84" s="106">
        <v>12918</v>
      </c>
      <c r="AS84" s="106">
        <v>13037</v>
      </c>
      <c r="AT84" s="106">
        <v>13152</v>
      </c>
      <c r="AU84" s="106">
        <v>13295</v>
      </c>
      <c r="AV84" s="106"/>
      <c r="AW84" s="106"/>
      <c r="AX84" s="106"/>
      <c r="AY84" s="106">
        <v>13735</v>
      </c>
      <c r="AZ84" s="106">
        <v>13807</v>
      </c>
      <c r="BA84" s="106">
        <v>13869</v>
      </c>
      <c r="BB84" s="106">
        <v>13886</v>
      </c>
      <c r="BC84" s="102">
        <v>13908</v>
      </c>
      <c r="BD84" s="102">
        <v>13903</v>
      </c>
      <c r="BE84" s="106">
        <v>13959</v>
      </c>
      <c r="BF84" s="106">
        <v>13938</v>
      </c>
      <c r="BG84" s="106">
        <v>13947</v>
      </c>
      <c r="BH84" s="106">
        <v>13934</v>
      </c>
      <c r="BI84" s="106">
        <v>14098</v>
      </c>
      <c r="BJ84" s="106">
        <v>14144</v>
      </c>
      <c r="BK84" s="106">
        <v>14152</v>
      </c>
      <c r="BL84" s="106">
        <v>14257</v>
      </c>
      <c r="BM84" s="106">
        <v>14225</v>
      </c>
      <c r="BN84" s="106">
        <v>14240</v>
      </c>
      <c r="BO84" s="106">
        <v>14183</v>
      </c>
      <c r="BP84" s="106">
        <v>14142</v>
      </c>
      <c r="BQ84" s="92" t="s">
        <v>11</v>
      </c>
      <c r="BR84" s="93"/>
      <c r="BS84" s="101">
        <v>285.85000000000002</v>
      </c>
      <c r="BT84" s="101">
        <v>285.85000000000002</v>
      </c>
      <c r="BU84" s="101">
        <v>12402</v>
      </c>
      <c r="BV84" s="94"/>
      <c r="BW84" s="101">
        <v>41928</v>
      </c>
      <c r="BX84" s="101">
        <v>20088</v>
      </c>
      <c r="BY84" s="99">
        <f t="shared" si="13"/>
        <v>21840</v>
      </c>
      <c r="BZ84" s="95"/>
      <c r="CA84" s="99">
        <f t="shared" si="14"/>
        <v>42030</v>
      </c>
      <c r="CB84" s="101">
        <v>20480</v>
      </c>
      <c r="CC84" s="101">
        <v>21550</v>
      </c>
      <c r="CD84" s="96"/>
      <c r="CE84" s="125">
        <f t="shared" si="20"/>
        <v>41852</v>
      </c>
      <c r="CF84" s="110">
        <v>20487</v>
      </c>
      <c r="CG84" s="110">
        <v>21365</v>
      </c>
      <c r="CH84" s="110">
        <v>12068</v>
      </c>
      <c r="CI84" s="95"/>
      <c r="CJ84" s="99">
        <f t="shared" si="18"/>
        <v>41789</v>
      </c>
      <c r="CK84" s="101">
        <v>20468</v>
      </c>
      <c r="CL84" s="101">
        <v>21321</v>
      </c>
      <c r="CM84" s="101">
        <v>41852</v>
      </c>
      <c r="CN84" s="97"/>
      <c r="CO84" s="98" t="s">
        <v>11</v>
      </c>
      <c r="CP84" s="125">
        <f t="shared" si="16"/>
        <v>40793</v>
      </c>
      <c r="CQ84" s="110">
        <v>19918</v>
      </c>
      <c r="CR84" s="110">
        <v>20875</v>
      </c>
      <c r="CS84" s="110">
        <v>12400</v>
      </c>
      <c r="CT84" s="95"/>
      <c r="CU84" s="99">
        <f t="shared" si="17"/>
        <v>41267</v>
      </c>
      <c r="CV84" s="106">
        <v>20170</v>
      </c>
      <c r="CW84" s="106">
        <v>21097</v>
      </c>
    </row>
    <row r="85" spans="2:101" ht="13.5" customHeight="1" x14ac:dyDescent="0.15">
      <c r="B85" s="174" t="s">
        <v>165</v>
      </c>
      <c r="C85" s="34"/>
      <c r="D85" s="98" t="s">
        <v>12</v>
      </c>
      <c r="E85" s="101"/>
      <c r="F85" s="101"/>
      <c r="G85" s="101"/>
      <c r="H85" s="101"/>
      <c r="I85" s="101"/>
      <c r="J85" s="101"/>
      <c r="K85" s="101"/>
      <c r="L85" s="101"/>
      <c r="M85" s="101"/>
      <c r="N85" s="100"/>
      <c r="O85" s="101"/>
      <c r="P85" s="101"/>
      <c r="Q85" s="101"/>
      <c r="R85" s="100"/>
      <c r="S85" s="100"/>
      <c r="T85" s="101"/>
      <c r="U85" s="100"/>
      <c r="V85" s="100"/>
      <c r="W85" s="100"/>
      <c r="X85" s="101">
        <v>12695</v>
      </c>
      <c r="Y85" s="101">
        <v>12761</v>
      </c>
      <c r="Z85" s="101">
        <v>12892</v>
      </c>
      <c r="AA85" s="101">
        <v>12972</v>
      </c>
      <c r="AB85" s="100">
        <v>13098</v>
      </c>
      <c r="AC85" s="100">
        <v>13235</v>
      </c>
      <c r="AD85" s="101">
        <v>13427</v>
      </c>
      <c r="AE85" s="100">
        <v>13584</v>
      </c>
      <c r="AF85" s="100">
        <v>13730</v>
      </c>
      <c r="AG85" s="101">
        <v>13945</v>
      </c>
      <c r="AH85" s="100">
        <v>14217</v>
      </c>
      <c r="AI85" s="101">
        <v>14754</v>
      </c>
      <c r="AJ85" s="101">
        <v>15430</v>
      </c>
      <c r="AK85" s="101">
        <v>16217</v>
      </c>
      <c r="AL85" s="101">
        <v>16888</v>
      </c>
      <c r="AM85" s="101">
        <v>17772</v>
      </c>
      <c r="AN85" s="101">
        <v>18399</v>
      </c>
      <c r="AO85" s="101">
        <v>19076</v>
      </c>
      <c r="AP85" s="101">
        <v>19768</v>
      </c>
      <c r="AQ85" s="106">
        <v>20266</v>
      </c>
      <c r="AR85" s="106">
        <v>20767</v>
      </c>
      <c r="AS85" s="106">
        <v>21327</v>
      </c>
      <c r="AT85" s="106">
        <v>21846</v>
      </c>
      <c r="AU85" s="106">
        <v>22212</v>
      </c>
      <c r="AV85" s="106"/>
      <c r="AW85" s="106"/>
      <c r="AX85" s="106"/>
      <c r="AY85" s="106">
        <v>23436</v>
      </c>
      <c r="AZ85" s="106">
        <v>23862</v>
      </c>
      <c r="BA85" s="106">
        <v>24441</v>
      </c>
      <c r="BB85" s="106">
        <v>25170</v>
      </c>
      <c r="BC85" s="102">
        <v>25807</v>
      </c>
      <c r="BD85" s="102">
        <v>26239</v>
      </c>
      <c r="BE85" s="106">
        <v>26238</v>
      </c>
      <c r="BF85" s="106">
        <v>26760</v>
      </c>
      <c r="BG85" s="106">
        <v>27706</v>
      </c>
      <c r="BH85" s="106">
        <v>28408</v>
      </c>
      <c r="BI85" s="106">
        <v>29263</v>
      </c>
      <c r="BJ85" s="106">
        <v>29902</v>
      </c>
      <c r="BK85" s="106">
        <v>30342</v>
      </c>
      <c r="BL85" s="106">
        <v>30945</v>
      </c>
      <c r="BM85" s="106">
        <v>31489</v>
      </c>
      <c r="BN85" s="106">
        <v>32041</v>
      </c>
      <c r="BO85" s="106">
        <v>32520</v>
      </c>
      <c r="BP85" s="106">
        <v>33000</v>
      </c>
      <c r="BQ85" s="92" t="s">
        <v>12</v>
      </c>
      <c r="BR85" s="93"/>
      <c r="BS85" s="101">
        <v>100.07</v>
      </c>
      <c r="BT85" s="101">
        <v>100.07</v>
      </c>
      <c r="BU85" s="101">
        <v>18452</v>
      </c>
      <c r="BV85" s="94"/>
      <c r="BW85" s="101">
        <v>34205</v>
      </c>
      <c r="BX85" s="101">
        <v>16633</v>
      </c>
      <c r="BY85" s="99">
        <f t="shared" si="13"/>
        <v>17572</v>
      </c>
      <c r="BZ85" s="95"/>
      <c r="CA85" s="99">
        <f t="shared" si="14"/>
        <v>53732</v>
      </c>
      <c r="CB85" s="101">
        <v>26427</v>
      </c>
      <c r="CC85" s="101">
        <v>27305</v>
      </c>
      <c r="CD85" s="96"/>
      <c r="CE85" s="125">
        <f t="shared" si="20"/>
        <v>61993</v>
      </c>
      <c r="CF85" s="110">
        <v>30590</v>
      </c>
      <c r="CG85" s="110">
        <v>31403</v>
      </c>
      <c r="CH85" s="110">
        <v>18306</v>
      </c>
      <c r="CI85" s="95"/>
      <c r="CJ85" s="99">
        <f t="shared" si="18"/>
        <v>61762</v>
      </c>
      <c r="CK85" s="101">
        <v>30476</v>
      </c>
      <c r="CL85" s="101">
        <v>31286</v>
      </c>
      <c r="CM85" s="101">
        <v>61993</v>
      </c>
      <c r="CN85" s="97"/>
      <c r="CO85" s="98" t="s">
        <v>12</v>
      </c>
      <c r="CP85" s="125">
        <f t="shared" si="16"/>
        <v>67200</v>
      </c>
      <c r="CQ85" s="110">
        <v>33016</v>
      </c>
      <c r="CR85" s="110">
        <v>34184</v>
      </c>
      <c r="CS85" s="110">
        <v>21028</v>
      </c>
      <c r="CT85" s="95"/>
      <c r="CU85" s="99">
        <f t="shared" si="17"/>
        <v>66101</v>
      </c>
      <c r="CV85" s="106">
        <v>32636</v>
      </c>
      <c r="CW85" s="106">
        <v>33465</v>
      </c>
    </row>
    <row r="86" spans="2:101" ht="13.5" customHeight="1" x14ac:dyDescent="0.15">
      <c r="B86" s="174" t="s">
        <v>166</v>
      </c>
      <c r="C86" s="34"/>
      <c r="D86" s="98" t="s">
        <v>13</v>
      </c>
      <c r="E86" s="101"/>
      <c r="F86" s="101"/>
      <c r="G86" s="101"/>
      <c r="H86" s="101"/>
      <c r="I86" s="101"/>
      <c r="J86" s="101"/>
      <c r="K86" s="101"/>
      <c r="L86" s="101"/>
      <c r="M86" s="101"/>
      <c r="N86" s="100"/>
      <c r="O86" s="101"/>
      <c r="P86" s="101"/>
      <c r="Q86" s="101"/>
      <c r="R86" s="100"/>
      <c r="S86" s="100"/>
      <c r="T86" s="101"/>
      <c r="U86" s="100"/>
      <c r="V86" s="100"/>
      <c r="W86" s="100"/>
      <c r="X86" s="101">
        <v>8015</v>
      </c>
      <c r="Y86" s="101">
        <v>8155</v>
      </c>
      <c r="Z86" s="101">
        <v>8220</v>
      </c>
      <c r="AA86" s="101">
        <v>8336</v>
      </c>
      <c r="AB86" s="100">
        <v>8447</v>
      </c>
      <c r="AC86" s="100">
        <v>8595</v>
      </c>
      <c r="AD86" s="101">
        <v>8678</v>
      </c>
      <c r="AE86" s="100">
        <v>8762</v>
      </c>
      <c r="AF86" s="100">
        <v>8903</v>
      </c>
      <c r="AG86" s="101">
        <v>8968</v>
      </c>
      <c r="AH86" s="100">
        <v>9051</v>
      </c>
      <c r="AI86" s="101">
        <v>9125</v>
      </c>
      <c r="AJ86" s="101">
        <v>9252</v>
      </c>
      <c r="AK86" s="101">
        <v>9315</v>
      </c>
      <c r="AL86" s="101">
        <v>9415</v>
      </c>
      <c r="AM86" s="101">
        <v>9554</v>
      </c>
      <c r="AN86" s="101">
        <v>9615</v>
      </c>
      <c r="AO86" s="101">
        <v>9779</v>
      </c>
      <c r="AP86" s="101">
        <v>9888</v>
      </c>
      <c r="AQ86" s="106">
        <v>9993</v>
      </c>
      <c r="AR86" s="106">
        <v>10006</v>
      </c>
      <c r="AS86" s="106">
        <v>10146</v>
      </c>
      <c r="AT86" s="106">
        <v>10201</v>
      </c>
      <c r="AU86" s="106">
        <v>10287</v>
      </c>
      <c r="AV86" s="106"/>
      <c r="AW86" s="106"/>
      <c r="AX86" s="106"/>
      <c r="AY86" s="106">
        <v>10630</v>
      </c>
      <c r="AZ86" s="106">
        <v>10818</v>
      </c>
      <c r="BA86" s="106">
        <v>10831</v>
      </c>
      <c r="BB86" s="106">
        <v>10813</v>
      </c>
      <c r="BC86" s="102">
        <v>10881</v>
      </c>
      <c r="BD86" s="102">
        <v>10866</v>
      </c>
      <c r="BE86" s="106">
        <v>10978</v>
      </c>
      <c r="BF86" s="106">
        <v>10973</v>
      </c>
      <c r="BG86" s="106">
        <v>10999</v>
      </c>
      <c r="BH86" s="106">
        <v>11134</v>
      </c>
      <c r="BI86" s="106">
        <v>11343</v>
      </c>
      <c r="BJ86" s="106">
        <v>11414</v>
      </c>
      <c r="BK86" s="106">
        <v>11485</v>
      </c>
      <c r="BL86" s="106">
        <v>11504</v>
      </c>
      <c r="BM86" s="106">
        <v>11432</v>
      </c>
      <c r="BN86" s="106">
        <v>11452</v>
      </c>
      <c r="BO86" s="106">
        <v>11449</v>
      </c>
      <c r="BP86" s="106">
        <v>11441</v>
      </c>
      <c r="BQ86" s="92" t="s">
        <v>13</v>
      </c>
      <c r="BR86" s="93"/>
      <c r="BS86" s="101">
        <v>147.58000000000001</v>
      </c>
      <c r="BT86" s="101">
        <v>147.58000000000001</v>
      </c>
      <c r="BU86" s="101">
        <v>9640</v>
      </c>
      <c r="BV86" s="94"/>
      <c r="BW86" s="101">
        <v>31973</v>
      </c>
      <c r="BX86" s="101">
        <v>15509</v>
      </c>
      <c r="BY86" s="99">
        <f t="shared" si="13"/>
        <v>16464</v>
      </c>
      <c r="BZ86" s="95"/>
      <c r="CA86" s="99">
        <f t="shared" si="14"/>
        <v>35431</v>
      </c>
      <c r="CB86" s="101">
        <v>17389</v>
      </c>
      <c r="CC86" s="101">
        <v>18042</v>
      </c>
      <c r="CD86" s="96"/>
      <c r="CE86" s="125">
        <f t="shared" si="20"/>
        <v>35316</v>
      </c>
      <c r="CF86" s="110">
        <v>17303</v>
      </c>
      <c r="CG86" s="110">
        <v>18013</v>
      </c>
      <c r="CH86" s="110">
        <v>9538</v>
      </c>
      <c r="CI86" s="95"/>
      <c r="CJ86" s="99">
        <f t="shared" si="18"/>
        <v>35235</v>
      </c>
      <c r="CK86" s="101">
        <v>17265</v>
      </c>
      <c r="CL86" s="101">
        <v>17970</v>
      </c>
      <c r="CM86" s="101">
        <v>35316</v>
      </c>
      <c r="CN86" s="97"/>
      <c r="CO86" s="98" t="s">
        <v>13</v>
      </c>
      <c r="CP86" s="125">
        <f t="shared" si="16"/>
        <v>34354</v>
      </c>
      <c r="CQ86" s="110">
        <v>16853</v>
      </c>
      <c r="CR86" s="110">
        <v>17501</v>
      </c>
      <c r="CS86" s="110">
        <v>9889</v>
      </c>
      <c r="CT86" s="95"/>
      <c r="CU86" s="99">
        <f t="shared" si="17"/>
        <v>34665</v>
      </c>
      <c r="CV86" s="106">
        <v>17015</v>
      </c>
      <c r="CW86" s="106">
        <v>17650</v>
      </c>
    </row>
    <row r="87" spans="2:101" ht="13.5" customHeight="1" x14ac:dyDescent="0.15">
      <c r="B87" s="174" t="s">
        <v>167</v>
      </c>
      <c r="C87" s="34"/>
      <c r="D87" s="98" t="s">
        <v>86</v>
      </c>
      <c r="E87" s="81"/>
      <c r="F87" s="81"/>
      <c r="G87" s="81"/>
      <c r="H87" s="100"/>
      <c r="I87" s="100"/>
      <c r="J87" s="81"/>
      <c r="K87" s="81"/>
      <c r="L87" s="81"/>
      <c r="M87" s="81"/>
      <c r="N87" s="100"/>
      <c r="O87" s="81"/>
      <c r="P87" s="81"/>
      <c r="Q87" s="100"/>
      <c r="R87" s="100"/>
      <c r="S87" s="100"/>
      <c r="T87" s="101"/>
      <c r="U87" s="100"/>
      <c r="V87" s="100"/>
      <c r="W87" s="100"/>
      <c r="X87" s="101">
        <v>13174</v>
      </c>
      <c r="Y87" s="101">
        <v>13696</v>
      </c>
      <c r="Z87" s="101">
        <v>14051</v>
      </c>
      <c r="AA87" s="101">
        <v>14482</v>
      </c>
      <c r="AB87" s="100">
        <v>14774</v>
      </c>
      <c r="AC87" s="100">
        <v>15007</v>
      </c>
      <c r="AD87" s="101">
        <v>15152</v>
      </c>
      <c r="AE87" s="100">
        <v>15579</v>
      </c>
      <c r="AF87" s="100">
        <v>17008</v>
      </c>
      <c r="AG87" s="101">
        <v>17351</v>
      </c>
      <c r="AH87" s="100">
        <v>17823</v>
      </c>
      <c r="AI87" s="101">
        <v>18084</v>
      </c>
      <c r="AJ87" s="101">
        <v>18747</v>
      </c>
      <c r="AK87" s="101">
        <v>19132</v>
      </c>
      <c r="AL87" s="101">
        <v>19397</v>
      </c>
      <c r="AM87" s="101">
        <v>19758</v>
      </c>
      <c r="AN87" s="101">
        <v>20147</v>
      </c>
      <c r="AO87" s="101">
        <v>20536</v>
      </c>
      <c r="AP87" s="101">
        <v>20823</v>
      </c>
      <c r="AQ87" s="106">
        <v>21073</v>
      </c>
      <c r="AR87" s="106">
        <v>21352</v>
      </c>
      <c r="AS87" s="106">
        <v>21528</v>
      </c>
      <c r="AT87" s="106">
        <v>21966</v>
      </c>
      <c r="AU87" s="106">
        <v>22166</v>
      </c>
      <c r="AV87" s="106"/>
      <c r="AW87" s="106"/>
      <c r="AX87" s="106"/>
      <c r="AY87" s="106">
        <v>23568</v>
      </c>
      <c r="AZ87" s="106">
        <v>23775</v>
      </c>
      <c r="BA87" s="106">
        <v>24033</v>
      </c>
      <c r="BB87" s="106">
        <v>24330</v>
      </c>
      <c r="BC87" s="102">
        <v>24491</v>
      </c>
      <c r="BD87" s="102">
        <v>24540</v>
      </c>
      <c r="BE87" s="106">
        <v>24200</v>
      </c>
      <c r="BF87" s="106">
        <v>24496</v>
      </c>
      <c r="BG87" s="106">
        <v>24900</v>
      </c>
      <c r="BH87" s="106">
        <v>25503</v>
      </c>
      <c r="BI87" s="106">
        <v>25839</v>
      </c>
      <c r="BJ87" s="106">
        <v>26340</v>
      </c>
      <c r="BK87" s="106">
        <v>26539</v>
      </c>
      <c r="BL87" s="106">
        <v>26879</v>
      </c>
      <c r="BM87" s="106">
        <v>27222</v>
      </c>
      <c r="BN87" s="106">
        <v>27470</v>
      </c>
      <c r="BO87" s="106">
        <v>27690</v>
      </c>
      <c r="BP87" s="106">
        <v>28090</v>
      </c>
      <c r="BQ87" s="92" t="s">
        <v>86</v>
      </c>
      <c r="BR87" s="93"/>
      <c r="BS87" s="101">
        <v>19.66</v>
      </c>
      <c r="BT87" s="101">
        <v>19.66</v>
      </c>
      <c r="BU87" s="101">
        <v>20471</v>
      </c>
      <c r="BV87" s="94"/>
      <c r="BW87" s="133">
        <v>27444</v>
      </c>
      <c r="BX87" s="133">
        <v>14540</v>
      </c>
      <c r="BY87" s="134">
        <f t="shared" si="13"/>
        <v>12904</v>
      </c>
      <c r="BZ87" s="95"/>
      <c r="CA87" s="99">
        <f t="shared" si="14"/>
        <v>58456</v>
      </c>
      <c r="CB87" s="101">
        <v>29914</v>
      </c>
      <c r="CC87" s="101">
        <v>28542</v>
      </c>
      <c r="CD87" s="96"/>
      <c r="CE87" s="125">
        <f t="shared" si="20"/>
        <v>60625</v>
      </c>
      <c r="CF87" s="110">
        <v>31019</v>
      </c>
      <c r="CG87" s="110">
        <v>29606</v>
      </c>
      <c r="CH87" s="110">
        <v>20921</v>
      </c>
      <c r="CI87" s="95"/>
      <c r="CJ87" s="99">
        <f t="shared" si="18"/>
        <v>60343</v>
      </c>
      <c r="CK87" s="101">
        <v>30870</v>
      </c>
      <c r="CL87" s="101">
        <v>29473</v>
      </c>
      <c r="CM87" s="101">
        <v>60625</v>
      </c>
      <c r="CN87" s="97"/>
      <c r="CO87" s="98" t="s">
        <v>106</v>
      </c>
      <c r="CP87" s="125">
        <f t="shared" si="16"/>
        <v>61456</v>
      </c>
      <c r="CQ87" s="110">
        <v>31337</v>
      </c>
      <c r="CR87" s="110">
        <v>30119</v>
      </c>
      <c r="CS87" s="110">
        <v>22058</v>
      </c>
      <c r="CT87" s="95"/>
      <c r="CU87" s="99">
        <f t="shared" si="17"/>
        <v>61165</v>
      </c>
      <c r="CV87" s="106">
        <v>31094</v>
      </c>
      <c r="CW87" s="106">
        <v>30071</v>
      </c>
    </row>
    <row r="88" spans="2:101" ht="13.5" customHeight="1" x14ac:dyDescent="0.15">
      <c r="B88" s="174" t="s">
        <v>169</v>
      </c>
      <c r="C88" s="34"/>
      <c r="D88" s="98" t="s">
        <v>122</v>
      </c>
      <c r="E88" s="81"/>
      <c r="F88" s="81"/>
      <c r="G88" s="81"/>
      <c r="H88" s="100"/>
      <c r="I88" s="100"/>
      <c r="J88" s="81"/>
      <c r="K88" s="81"/>
      <c r="L88" s="81"/>
      <c r="M88" s="81"/>
      <c r="N88" s="100"/>
      <c r="O88" s="81"/>
      <c r="P88" s="81"/>
      <c r="Q88" s="100"/>
      <c r="R88" s="100"/>
      <c r="S88" s="100"/>
      <c r="T88" s="101"/>
      <c r="U88" s="100"/>
      <c r="V88" s="100"/>
      <c r="W88" s="100"/>
      <c r="X88" s="101">
        <v>8960</v>
      </c>
      <c r="Y88" s="101">
        <v>9007</v>
      </c>
      <c r="Z88" s="101">
        <v>9264</v>
      </c>
      <c r="AA88" s="101">
        <v>9439</v>
      </c>
      <c r="AB88" s="100">
        <v>9537</v>
      </c>
      <c r="AC88" s="100">
        <v>9546</v>
      </c>
      <c r="AD88" s="101">
        <v>9632</v>
      </c>
      <c r="AE88" s="100">
        <v>9744</v>
      </c>
      <c r="AF88" s="100">
        <v>9809</v>
      </c>
      <c r="AG88" s="101">
        <v>10007</v>
      </c>
      <c r="AH88" s="100">
        <v>10143</v>
      </c>
      <c r="AI88" s="101">
        <v>10312</v>
      </c>
      <c r="AJ88" s="101">
        <v>10596</v>
      </c>
      <c r="AK88" s="101">
        <v>10771</v>
      </c>
      <c r="AL88" s="101">
        <v>10991</v>
      </c>
      <c r="AM88" s="101">
        <v>11321</v>
      </c>
      <c r="AN88" s="101">
        <v>11673</v>
      </c>
      <c r="AO88" s="101">
        <v>12015</v>
      </c>
      <c r="AP88" s="101">
        <v>12066</v>
      </c>
      <c r="AQ88" s="106">
        <v>12355</v>
      </c>
      <c r="AR88" s="106">
        <v>12686</v>
      </c>
      <c r="AS88" s="106">
        <v>13002</v>
      </c>
      <c r="AT88" s="106">
        <v>13328</v>
      </c>
      <c r="AU88" s="106">
        <v>13712</v>
      </c>
      <c r="AV88" s="106"/>
      <c r="AW88" s="106"/>
      <c r="AX88" s="106"/>
      <c r="AY88" s="106">
        <v>15118</v>
      </c>
      <c r="AZ88" s="106">
        <v>15463</v>
      </c>
      <c r="BA88" s="106">
        <v>15629</v>
      </c>
      <c r="BB88" s="106">
        <v>15841</v>
      </c>
      <c r="BC88" s="102">
        <v>15937</v>
      </c>
      <c r="BD88" s="102">
        <v>15987</v>
      </c>
      <c r="BE88" s="106">
        <v>16118</v>
      </c>
      <c r="BF88" s="106">
        <v>16218</v>
      </c>
      <c r="BG88" s="106">
        <v>16485</v>
      </c>
      <c r="BH88" s="106">
        <v>16828</v>
      </c>
      <c r="BI88" s="106">
        <v>17202</v>
      </c>
      <c r="BJ88" s="106">
        <v>17377</v>
      </c>
      <c r="BK88" s="106">
        <v>17595</v>
      </c>
      <c r="BL88" s="106">
        <v>17785</v>
      </c>
      <c r="BM88" s="106">
        <v>17976</v>
      </c>
      <c r="BN88" s="106">
        <v>18342</v>
      </c>
      <c r="BO88" s="106">
        <v>18500</v>
      </c>
      <c r="BP88" s="106">
        <v>18747</v>
      </c>
      <c r="BQ88" s="92" t="s">
        <v>122</v>
      </c>
      <c r="BR88" s="93"/>
      <c r="BS88" s="101">
        <v>60.71</v>
      </c>
      <c r="BT88" s="101">
        <v>60.71</v>
      </c>
      <c r="BU88" s="101">
        <v>11639</v>
      </c>
      <c r="BV88" s="94"/>
      <c r="BW88" s="133">
        <v>26844</v>
      </c>
      <c r="BX88" s="133">
        <v>13110</v>
      </c>
      <c r="BY88" s="134">
        <f t="shared" si="13"/>
        <v>13734</v>
      </c>
      <c r="BZ88" s="95"/>
      <c r="CA88" s="99">
        <f t="shared" si="14"/>
        <v>38091</v>
      </c>
      <c r="CB88" s="101">
        <v>18759</v>
      </c>
      <c r="CC88" s="101">
        <v>19332</v>
      </c>
      <c r="CD88" s="96"/>
      <c r="CE88" s="125">
        <f t="shared" si="20"/>
        <v>40072</v>
      </c>
      <c r="CF88" s="110">
        <v>19749</v>
      </c>
      <c r="CG88" s="110">
        <v>20323</v>
      </c>
      <c r="CH88" s="110">
        <v>11811</v>
      </c>
      <c r="CI88" s="95"/>
      <c r="CJ88" s="99">
        <f t="shared" si="18"/>
        <v>40025</v>
      </c>
      <c r="CK88" s="101">
        <v>19727</v>
      </c>
      <c r="CL88" s="101">
        <v>20298</v>
      </c>
      <c r="CM88" s="101">
        <v>40072</v>
      </c>
      <c r="CN88" s="97"/>
      <c r="CO88" s="98" t="s">
        <v>107</v>
      </c>
      <c r="CP88" s="125">
        <f t="shared" si="16"/>
        <v>41406</v>
      </c>
      <c r="CQ88" s="110">
        <v>20395</v>
      </c>
      <c r="CR88" s="110">
        <v>21011</v>
      </c>
      <c r="CS88" s="110">
        <v>13137</v>
      </c>
      <c r="CT88" s="95"/>
      <c r="CU88" s="99">
        <f t="shared" si="17"/>
        <v>41283</v>
      </c>
      <c r="CV88" s="106">
        <v>20352</v>
      </c>
      <c r="CW88" s="106">
        <v>20931</v>
      </c>
    </row>
    <row r="89" spans="2:101" ht="13.5" customHeight="1" x14ac:dyDescent="0.15">
      <c r="B89" s="174" t="s">
        <v>170</v>
      </c>
      <c r="C89" s="34"/>
      <c r="D89" s="98" t="s">
        <v>130</v>
      </c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>
        <f t="shared" ref="X89:AU89" si="22">X152+X153+X154+X155+X156+X157+X158+X159+X169</f>
        <v>23181</v>
      </c>
      <c r="Y89" s="138">
        <f t="shared" si="22"/>
        <v>23237</v>
      </c>
      <c r="Z89" s="138">
        <f t="shared" si="22"/>
        <v>23310</v>
      </c>
      <c r="AA89" s="138">
        <f t="shared" si="22"/>
        <v>23327</v>
      </c>
      <c r="AB89" s="138">
        <f t="shared" si="22"/>
        <v>23330</v>
      </c>
      <c r="AC89" s="138">
        <f t="shared" si="22"/>
        <v>23419</v>
      </c>
      <c r="AD89" s="138">
        <f t="shared" si="22"/>
        <v>23450</v>
      </c>
      <c r="AE89" s="138">
        <f t="shared" si="22"/>
        <v>23513</v>
      </c>
      <c r="AF89" s="138">
        <f t="shared" si="22"/>
        <v>23807</v>
      </c>
      <c r="AG89" s="138">
        <f t="shared" si="22"/>
        <v>23831</v>
      </c>
      <c r="AH89" s="138">
        <f t="shared" si="22"/>
        <v>23843</v>
      </c>
      <c r="AI89" s="138">
        <f t="shared" si="22"/>
        <v>23916</v>
      </c>
      <c r="AJ89" s="138">
        <f t="shared" si="22"/>
        <v>24083</v>
      </c>
      <c r="AK89" s="138">
        <f t="shared" si="22"/>
        <v>24270</v>
      </c>
      <c r="AL89" s="138">
        <f t="shared" si="22"/>
        <v>24368</v>
      </c>
      <c r="AM89" s="138">
        <f t="shared" si="22"/>
        <v>24519</v>
      </c>
      <c r="AN89" s="138">
        <f t="shared" si="22"/>
        <v>24828</v>
      </c>
      <c r="AO89" s="138">
        <f t="shared" si="22"/>
        <v>24933</v>
      </c>
      <c r="AP89" s="138">
        <f t="shared" si="22"/>
        <v>25120</v>
      </c>
      <c r="AQ89" s="138">
        <f t="shared" si="22"/>
        <v>25279</v>
      </c>
      <c r="AR89" s="138">
        <f t="shared" si="22"/>
        <v>25385</v>
      </c>
      <c r="AS89" s="138">
        <f t="shared" si="22"/>
        <v>25517</v>
      </c>
      <c r="AT89" s="138">
        <f t="shared" si="22"/>
        <v>25711</v>
      </c>
      <c r="AU89" s="138">
        <f t="shared" si="22"/>
        <v>25813</v>
      </c>
      <c r="AV89" s="138"/>
      <c r="AW89" s="138"/>
      <c r="AX89" s="138"/>
      <c r="AY89" s="106">
        <v>26180</v>
      </c>
      <c r="AZ89" s="106">
        <v>26302</v>
      </c>
      <c r="BA89" s="106">
        <v>26406</v>
      </c>
      <c r="BB89" s="106">
        <v>26331</v>
      </c>
      <c r="BC89" s="102">
        <v>26384</v>
      </c>
      <c r="BD89" s="102">
        <v>26438</v>
      </c>
      <c r="BE89" s="106">
        <v>26712</v>
      </c>
      <c r="BF89" s="106">
        <v>26611</v>
      </c>
      <c r="BG89" s="106">
        <v>26759</v>
      </c>
      <c r="BH89" s="106">
        <v>26844</v>
      </c>
      <c r="BI89" s="106">
        <v>27144</v>
      </c>
      <c r="BJ89" s="106">
        <v>27207</v>
      </c>
      <c r="BK89" s="106">
        <v>27254</v>
      </c>
      <c r="BL89" s="106">
        <v>27299</v>
      </c>
      <c r="BM89" s="106">
        <v>27249</v>
      </c>
      <c r="BN89" s="106">
        <v>27271</v>
      </c>
      <c r="BO89" s="106">
        <v>27200</v>
      </c>
      <c r="BP89" s="106">
        <v>27180</v>
      </c>
      <c r="BQ89" s="92" t="s">
        <v>138</v>
      </c>
      <c r="BR89" s="93"/>
      <c r="BS89" s="138">
        <f>BS152+BS153+BS154+BS155+BS156+BS157+BS158+BS159+BS169</f>
        <v>536.87</v>
      </c>
      <c r="BT89" s="138">
        <f>BT152+BT153+BT154+BT155+BT156+BT157+BT158+BT159+BT169</f>
        <v>536.87</v>
      </c>
      <c r="BU89" s="138">
        <f>BU152+BU153+BU154+BU155+BU156+BU157+BU158+BU159+BU169</f>
        <v>24788</v>
      </c>
      <c r="BV89" s="94"/>
      <c r="BW89" s="138">
        <f>BW152+BW153+BW154+BW155+BW156+BW157+BW158+BW159+BW169</f>
        <v>111200</v>
      </c>
      <c r="BX89" s="138">
        <f>BX152+BX153+BX154+BX155+BX156+BX157+BX158+BX159+BX169</f>
        <v>53529</v>
      </c>
      <c r="BY89" s="138">
        <f>BY152+BY153+BY154+BY155+BY156+BY157+BY158+BY159+BY169</f>
        <v>57671</v>
      </c>
      <c r="BZ89" s="95"/>
      <c r="CA89" s="101"/>
      <c r="CB89" s="101"/>
      <c r="CC89" s="101"/>
      <c r="CD89" s="96"/>
      <c r="CE89" s="110"/>
      <c r="CF89" s="110"/>
      <c r="CG89" s="110"/>
      <c r="CH89" s="110"/>
      <c r="CI89" s="95"/>
      <c r="CJ89" s="101"/>
      <c r="CK89" s="101"/>
      <c r="CL89" s="101"/>
      <c r="CM89" s="101"/>
      <c r="CN89" s="97"/>
      <c r="CO89" s="98"/>
      <c r="CP89" s="125"/>
      <c r="CQ89" s="110"/>
      <c r="CR89" s="110"/>
      <c r="CS89" s="110"/>
      <c r="CT89" s="95"/>
      <c r="CU89" s="99"/>
      <c r="CV89" s="106"/>
      <c r="CW89" s="106"/>
    </row>
    <row r="90" spans="2:101" ht="13.5" customHeight="1" x14ac:dyDescent="0.15">
      <c r="B90" s="174" t="s">
        <v>171</v>
      </c>
      <c r="C90" s="34"/>
      <c r="D90" s="98" t="s">
        <v>131</v>
      </c>
      <c r="E90" s="138"/>
      <c r="F90" s="138"/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>
        <f t="shared" ref="X90:AU90" si="23">X142+X143+X144+X145+X146+X147+X148+X149+X150+X151</f>
        <v>23517</v>
      </c>
      <c r="Y90" s="138">
        <f t="shared" si="23"/>
        <v>23447</v>
      </c>
      <c r="Z90" s="138">
        <f t="shared" si="23"/>
        <v>23421</v>
      </c>
      <c r="AA90" s="138">
        <f t="shared" si="23"/>
        <v>23403</v>
      </c>
      <c r="AB90" s="138">
        <f t="shared" si="23"/>
        <v>23470</v>
      </c>
      <c r="AC90" s="138">
        <f t="shared" si="23"/>
        <v>23492</v>
      </c>
      <c r="AD90" s="138">
        <f t="shared" si="23"/>
        <v>23466</v>
      </c>
      <c r="AE90" s="138">
        <f t="shared" si="23"/>
        <v>23497</v>
      </c>
      <c r="AF90" s="138">
        <f t="shared" si="23"/>
        <v>23462</v>
      </c>
      <c r="AG90" s="138">
        <f t="shared" si="23"/>
        <v>23401</v>
      </c>
      <c r="AH90" s="138">
        <f t="shared" si="23"/>
        <v>23396</v>
      </c>
      <c r="AI90" s="138">
        <f t="shared" si="23"/>
        <v>23398</v>
      </c>
      <c r="AJ90" s="138">
        <f t="shared" si="23"/>
        <v>23428</v>
      </c>
      <c r="AK90" s="138">
        <f t="shared" si="23"/>
        <v>23499</v>
      </c>
      <c r="AL90" s="138">
        <f t="shared" si="23"/>
        <v>23548</v>
      </c>
      <c r="AM90" s="138">
        <f t="shared" si="23"/>
        <v>23609</v>
      </c>
      <c r="AN90" s="138">
        <f t="shared" si="23"/>
        <v>23710</v>
      </c>
      <c r="AO90" s="138">
        <f t="shared" si="23"/>
        <v>23757</v>
      </c>
      <c r="AP90" s="138">
        <f t="shared" si="23"/>
        <v>23841</v>
      </c>
      <c r="AQ90" s="138">
        <f t="shared" si="23"/>
        <v>23860</v>
      </c>
      <c r="AR90" s="138">
        <f t="shared" si="23"/>
        <v>24027</v>
      </c>
      <c r="AS90" s="138">
        <f t="shared" si="23"/>
        <v>24110</v>
      </c>
      <c r="AT90" s="138">
        <f t="shared" si="23"/>
        <v>24179</v>
      </c>
      <c r="AU90" s="138">
        <f t="shared" si="23"/>
        <v>24287</v>
      </c>
      <c r="AV90" s="138"/>
      <c r="AW90" s="138"/>
      <c r="AX90" s="138"/>
      <c r="AY90" s="106">
        <v>24603</v>
      </c>
      <c r="AZ90" s="106">
        <v>24645</v>
      </c>
      <c r="BA90" s="106">
        <v>24649</v>
      </c>
      <c r="BB90" s="106">
        <v>24609</v>
      </c>
      <c r="BC90" s="102">
        <v>24610</v>
      </c>
      <c r="BD90" s="102">
        <v>24581</v>
      </c>
      <c r="BE90" s="106">
        <v>24642</v>
      </c>
      <c r="BF90" s="106">
        <v>24504</v>
      </c>
      <c r="BG90" s="106">
        <v>24553</v>
      </c>
      <c r="BH90" s="106">
        <v>24510</v>
      </c>
      <c r="BI90" s="106">
        <v>24852</v>
      </c>
      <c r="BJ90" s="106">
        <v>24843</v>
      </c>
      <c r="BK90" s="106">
        <v>24815</v>
      </c>
      <c r="BL90" s="106">
        <v>24814</v>
      </c>
      <c r="BM90" s="106">
        <v>24904</v>
      </c>
      <c r="BN90" s="106">
        <v>24943</v>
      </c>
      <c r="BO90" s="106">
        <v>24847</v>
      </c>
      <c r="BP90" s="106">
        <v>24816</v>
      </c>
      <c r="BQ90" s="92" t="s">
        <v>139</v>
      </c>
      <c r="BR90" s="93"/>
      <c r="BS90" s="138">
        <f>BS142+BS143+BS144+BS145+BS146+BS147+BS148+BS149+BS150+BS151</f>
        <v>806.38</v>
      </c>
      <c r="BT90" s="138">
        <f>BT142+BT143+BT144+BT145+BT146+BT147+BT148+BT149+BT150+BT151</f>
        <v>806.38</v>
      </c>
      <c r="BU90" s="138">
        <f>BU142+BU143+BU144+BU145+BU146+BU147+BU148+BU149+BU150+BU151</f>
        <v>23758</v>
      </c>
      <c r="BV90" s="94"/>
      <c r="BW90" s="138">
        <f>BW142+BW143+BW144+BW145+BW146+BW147+BW148+BW149+BW150+BW151</f>
        <v>116129</v>
      </c>
      <c r="BX90" s="138">
        <f>BX142+BX143+BX144+BX145+BX146+BX147+BX148+BX149+BX150+BX151</f>
        <v>55783</v>
      </c>
      <c r="BY90" s="138">
        <f>BY142+BY143+BY144+BY145+BY146+BY147+BY148+BY149+BY150+BY151</f>
        <v>60346</v>
      </c>
      <c r="BZ90" s="95"/>
      <c r="CA90" s="101"/>
      <c r="CB90" s="101"/>
      <c r="CC90" s="101"/>
      <c r="CD90" s="96"/>
      <c r="CE90" s="110"/>
      <c r="CF90" s="110"/>
      <c r="CG90" s="110"/>
      <c r="CH90" s="110"/>
      <c r="CI90" s="95"/>
      <c r="CJ90" s="101"/>
      <c r="CK90" s="101"/>
      <c r="CL90" s="101"/>
      <c r="CM90" s="101"/>
      <c r="CN90" s="97"/>
      <c r="CO90" s="98"/>
      <c r="CP90" s="125"/>
      <c r="CQ90" s="110"/>
      <c r="CR90" s="110"/>
      <c r="CS90" s="110"/>
      <c r="CT90" s="95"/>
      <c r="CU90" s="99"/>
      <c r="CV90" s="106"/>
      <c r="CW90" s="106"/>
    </row>
    <row r="91" spans="2:101" ht="13.5" customHeight="1" x14ac:dyDescent="0.15">
      <c r="B91" s="174" t="s">
        <v>172</v>
      </c>
      <c r="C91" s="34"/>
      <c r="D91" s="98" t="s">
        <v>121</v>
      </c>
      <c r="E91" s="138"/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>
        <f t="shared" ref="X91:AU91" si="24">X165+X161</f>
        <v>9145</v>
      </c>
      <c r="Y91" s="138">
        <f t="shared" si="24"/>
        <v>9353</v>
      </c>
      <c r="Z91" s="138">
        <f t="shared" si="24"/>
        <v>9610</v>
      </c>
      <c r="AA91" s="138">
        <f t="shared" si="24"/>
        <v>9910</v>
      </c>
      <c r="AB91" s="138">
        <f t="shared" si="24"/>
        <v>10084</v>
      </c>
      <c r="AC91" s="138">
        <f t="shared" si="24"/>
        <v>10240</v>
      </c>
      <c r="AD91" s="138">
        <f t="shared" si="24"/>
        <v>10389</v>
      </c>
      <c r="AE91" s="138">
        <f t="shared" si="24"/>
        <v>10574</v>
      </c>
      <c r="AF91" s="138">
        <f t="shared" si="24"/>
        <v>10692</v>
      </c>
      <c r="AG91" s="138">
        <f t="shared" si="24"/>
        <v>10810</v>
      </c>
      <c r="AH91" s="138">
        <f t="shared" si="24"/>
        <v>10905</v>
      </c>
      <c r="AI91" s="138">
        <f t="shared" si="24"/>
        <v>11208</v>
      </c>
      <c r="AJ91" s="138">
        <f t="shared" si="24"/>
        <v>11409</v>
      </c>
      <c r="AK91" s="138">
        <f t="shared" si="24"/>
        <v>11650</v>
      </c>
      <c r="AL91" s="138">
        <f t="shared" si="24"/>
        <v>11857</v>
      </c>
      <c r="AM91" s="138">
        <f t="shared" si="24"/>
        <v>12120</v>
      </c>
      <c r="AN91" s="138">
        <f t="shared" si="24"/>
        <v>12482</v>
      </c>
      <c r="AO91" s="138">
        <f t="shared" si="24"/>
        <v>12712</v>
      </c>
      <c r="AP91" s="138">
        <f t="shared" si="24"/>
        <v>12921</v>
      </c>
      <c r="AQ91" s="138">
        <f t="shared" si="24"/>
        <v>13079</v>
      </c>
      <c r="AR91" s="138">
        <f t="shared" si="24"/>
        <v>13314</v>
      </c>
      <c r="AS91" s="138">
        <f t="shared" si="24"/>
        <v>13483</v>
      </c>
      <c r="AT91" s="138">
        <f t="shared" si="24"/>
        <v>13557</v>
      </c>
      <c r="AU91" s="138">
        <f t="shared" si="24"/>
        <v>13693</v>
      </c>
      <c r="AV91" s="138"/>
      <c r="AW91" s="138"/>
      <c r="AX91" s="138"/>
      <c r="AY91" s="106">
        <v>14548</v>
      </c>
      <c r="AZ91" s="106">
        <v>14722</v>
      </c>
      <c r="BA91" s="106">
        <v>14881</v>
      </c>
      <c r="BB91" s="106">
        <v>14985</v>
      </c>
      <c r="BC91" s="102">
        <v>15038</v>
      </c>
      <c r="BD91" s="102">
        <v>14904</v>
      </c>
      <c r="BE91" s="106">
        <v>14663</v>
      </c>
      <c r="BF91" s="106">
        <v>14681</v>
      </c>
      <c r="BG91" s="106">
        <v>14828</v>
      </c>
      <c r="BH91" s="106">
        <v>15059</v>
      </c>
      <c r="BI91" s="106">
        <v>15369</v>
      </c>
      <c r="BJ91" s="106">
        <v>15529</v>
      </c>
      <c r="BK91" s="106">
        <v>15732</v>
      </c>
      <c r="BL91" s="106">
        <v>15905</v>
      </c>
      <c r="BM91" s="106">
        <v>16012</v>
      </c>
      <c r="BN91" s="106">
        <v>16281</v>
      </c>
      <c r="BO91" s="106">
        <v>16392</v>
      </c>
      <c r="BP91" s="106">
        <v>16598</v>
      </c>
      <c r="BQ91" s="92" t="s">
        <v>121</v>
      </c>
      <c r="BR91" s="93"/>
      <c r="BS91" s="138">
        <f>BS165+BS161</f>
        <v>101.85</v>
      </c>
      <c r="BT91" s="138">
        <f>BT165+BT161</f>
        <v>101.84</v>
      </c>
      <c r="BU91" s="138">
        <f>BU165+BU161</f>
        <v>12360</v>
      </c>
      <c r="BV91" s="94"/>
      <c r="BW91" s="138">
        <f>BW165+BW161</f>
        <v>32056</v>
      </c>
      <c r="BX91" s="138">
        <f>BX165+BX161</f>
        <v>15960</v>
      </c>
      <c r="BY91" s="138">
        <f>BY165+BY161</f>
        <v>16096</v>
      </c>
      <c r="BZ91" s="95"/>
      <c r="CA91" s="101"/>
      <c r="CB91" s="101"/>
      <c r="CC91" s="101"/>
      <c r="CD91" s="96"/>
      <c r="CE91" s="110"/>
      <c r="CF91" s="110"/>
      <c r="CG91" s="110"/>
      <c r="CH91" s="110"/>
      <c r="CI91" s="95"/>
      <c r="CJ91" s="101"/>
      <c r="CK91" s="101"/>
      <c r="CL91" s="101"/>
      <c r="CM91" s="101"/>
      <c r="CN91" s="97"/>
      <c r="CO91" s="98"/>
      <c r="CP91" s="125"/>
      <c r="CQ91" s="110"/>
      <c r="CR91" s="110"/>
      <c r="CS91" s="110"/>
      <c r="CT91" s="95"/>
      <c r="CU91" s="99"/>
      <c r="CV91" s="106"/>
      <c r="CW91" s="106"/>
    </row>
    <row r="92" spans="2:101" ht="13.5" customHeight="1" x14ac:dyDescent="0.15">
      <c r="B92" s="174" t="s">
        <v>162</v>
      </c>
      <c r="C92" s="34"/>
      <c r="D92" s="98" t="s">
        <v>114</v>
      </c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>
        <f t="shared" ref="X92:AU92" si="25">X129+X134+X135+X136+X137+X138+X139</f>
        <v>32853</v>
      </c>
      <c r="Y92" s="99">
        <f t="shared" si="25"/>
        <v>33052</v>
      </c>
      <c r="Z92" s="99">
        <f t="shared" si="25"/>
        <v>33335</v>
      </c>
      <c r="AA92" s="99">
        <f t="shared" si="25"/>
        <v>33718</v>
      </c>
      <c r="AB92" s="99">
        <f t="shared" si="25"/>
        <v>33988</v>
      </c>
      <c r="AC92" s="99">
        <f t="shared" si="25"/>
        <v>34278</v>
      </c>
      <c r="AD92" s="99">
        <f t="shared" si="25"/>
        <v>34674</v>
      </c>
      <c r="AE92" s="99">
        <f t="shared" si="25"/>
        <v>35024</v>
      </c>
      <c r="AF92" s="99">
        <f t="shared" si="25"/>
        <v>35400</v>
      </c>
      <c r="AG92" s="99">
        <f t="shared" si="25"/>
        <v>35763</v>
      </c>
      <c r="AH92" s="99">
        <f t="shared" si="25"/>
        <v>36219</v>
      </c>
      <c r="AI92" s="99">
        <f t="shared" si="25"/>
        <v>36722</v>
      </c>
      <c r="AJ92" s="99">
        <f t="shared" si="25"/>
        <v>37124</v>
      </c>
      <c r="AK92" s="99">
        <f t="shared" si="25"/>
        <v>37714</v>
      </c>
      <c r="AL92" s="99">
        <f t="shared" si="25"/>
        <v>38212</v>
      </c>
      <c r="AM92" s="99">
        <f t="shared" si="25"/>
        <v>38821</v>
      </c>
      <c r="AN92" s="99">
        <f t="shared" si="25"/>
        <v>39429</v>
      </c>
      <c r="AO92" s="99">
        <f t="shared" si="25"/>
        <v>39939</v>
      </c>
      <c r="AP92" s="99">
        <f t="shared" si="25"/>
        <v>40658</v>
      </c>
      <c r="AQ92" s="99">
        <f t="shared" si="25"/>
        <v>41471</v>
      </c>
      <c r="AR92" s="99">
        <f t="shared" si="25"/>
        <v>42136</v>
      </c>
      <c r="AS92" s="99">
        <f t="shared" si="25"/>
        <v>42786</v>
      </c>
      <c r="AT92" s="99">
        <f t="shared" si="25"/>
        <v>43275</v>
      </c>
      <c r="AU92" s="99">
        <f t="shared" si="25"/>
        <v>43648</v>
      </c>
      <c r="AV92" s="99"/>
      <c r="AW92" s="99"/>
      <c r="AX92" s="99"/>
      <c r="AY92" s="106">
        <v>45439</v>
      </c>
      <c r="AZ92" s="106">
        <v>45969</v>
      </c>
      <c r="BA92" s="106">
        <v>46411</v>
      </c>
      <c r="BB92" s="106">
        <v>46582</v>
      </c>
      <c r="BC92" s="102">
        <v>47091</v>
      </c>
      <c r="BD92" s="106">
        <v>47395</v>
      </c>
      <c r="BE92" s="106">
        <v>48159</v>
      </c>
      <c r="BF92" s="106">
        <v>48400</v>
      </c>
      <c r="BG92" s="106">
        <v>48965</v>
      </c>
      <c r="BH92" s="106">
        <v>49350</v>
      </c>
      <c r="BI92" s="106">
        <v>50329</v>
      </c>
      <c r="BJ92" s="106">
        <v>50832</v>
      </c>
      <c r="BK92" s="106">
        <v>51222</v>
      </c>
      <c r="BL92" s="106">
        <v>51332</v>
      </c>
      <c r="BM92" s="106">
        <v>51654</v>
      </c>
      <c r="BN92" s="106">
        <v>52216</v>
      </c>
      <c r="BO92" s="106">
        <v>52458</v>
      </c>
      <c r="BP92" s="106">
        <v>52836</v>
      </c>
      <c r="BQ92" s="92" t="s">
        <v>114</v>
      </c>
      <c r="BR92" s="93"/>
      <c r="BS92" s="99">
        <f>BS129+BS134+BS135+BS136+BS137+BS138+BS139</f>
        <v>795.14</v>
      </c>
      <c r="BT92" s="99">
        <f>BT129+BT134+BT135+BT136+BT137+BT138+BT139</f>
        <v>795.14</v>
      </c>
      <c r="BU92" s="99">
        <f>BU129+BU134+BU135+BU136+BU137+BU138+BU139</f>
        <v>39391</v>
      </c>
      <c r="BV92" s="94"/>
      <c r="BW92" s="99">
        <f>BW129+BW134+BW135+BW136+BW137+BW138+BW139</f>
        <v>131061</v>
      </c>
      <c r="BX92" s="99">
        <f>BX129+BX134+BX135+BX136+BX137+BX138+BX139</f>
        <v>62639</v>
      </c>
      <c r="BY92" s="99">
        <f>BY129+BY134+BY135+BY136+BY137+BY138+BY139</f>
        <v>68422</v>
      </c>
      <c r="BZ92" s="95"/>
      <c r="CA92" s="101"/>
      <c r="CB92" s="101"/>
      <c r="CC92" s="101"/>
      <c r="CD92" s="96"/>
      <c r="CE92" s="110"/>
      <c r="CF92" s="110"/>
      <c r="CG92" s="110"/>
      <c r="CH92" s="110"/>
      <c r="CI92" s="95"/>
      <c r="CJ92" s="101"/>
      <c r="CK92" s="101"/>
      <c r="CL92" s="101"/>
      <c r="CM92" s="101"/>
      <c r="CN92" s="97"/>
      <c r="CO92" s="98"/>
      <c r="CP92" s="125"/>
      <c r="CQ92" s="110"/>
      <c r="CR92" s="110"/>
      <c r="CS92" s="110"/>
      <c r="CT92" s="95"/>
      <c r="CU92" s="99"/>
      <c r="CV92" s="106"/>
      <c r="CW92" s="106"/>
    </row>
    <row r="93" spans="2:101" ht="13.5" customHeight="1" x14ac:dyDescent="0.15">
      <c r="B93" s="175"/>
      <c r="C93" s="35"/>
      <c r="D93" s="139"/>
      <c r="E93" s="133"/>
      <c r="F93" s="133"/>
      <c r="G93" s="133"/>
      <c r="H93" s="101"/>
      <c r="I93" s="101"/>
      <c r="J93" s="133"/>
      <c r="K93" s="133"/>
      <c r="L93" s="133"/>
      <c r="M93" s="133"/>
      <c r="N93" s="100"/>
      <c r="O93" s="133"/>
      <c r="P93" s="133"/>
      <c r="Q93" s="100"/>
      <c r="R93" s="100"/>
      <c r="S93" s="100"/>
      <c r="T93" s="101"/>
      <c r="U93" s="100"/>
      <c r="V93" s="100"/>
      <c r="W93" s="100"/>
      <c r="X93" s="101"/>
      <c r="Y93" s="101"/>
      <c r="Z93" s="101"/>
      <c r="AA93" s="101"/>
      <c r="AB93" s="100"/>
      <c r="AC93" s="100"/>
      <c r="AD93" s="101"/>
      <c r="AE93" s="100"/>
      <c r="AF93" s="100"/>
      <c r="AG93" s="101"/>
      <c r="AH93" s="100"/>
      <c r="AI93" s="101"/>
      <c r="AJ93" s="101"/>
      <c r="AK93" s="101"/>
      <c r="AL93" s="101"/>
      <c r="AM93" s="101"/>
      <c r="AN93" s="101"/>
      <c r="AO93" s="101"/>
      <c r="AP93" s="101"/>
      <c r="AQ93" s="106"/>
      <c r="AR93" s="106"/>
      <c r="AS93" s="106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6"/>
      <c r="BE93" s="106"/>
      <c r="BF93" s="106"/>
      <c r="BG93" s="106"/>
      <c r="BH93" s="106"/>
      <c r="BI93" s="106"/>
      <c r="BJ93" s="106">
        <v>18777</v>
      </c>
      <c r="BK93" s="106">
        <v>19003</v>
      </c>
      <c r="BL93" s="106">
        <v>19252</v>
      </c>
      <c r="BM93" s="106">
        <v>19460</v>
      </c>
      <c r="BN93" s="106">
        <v>19744</v>
      </c>
      <c r="BO93" s="106">
        <v>20007</v>
      </c>
      <c r="BP93" s="106">
        <v>20237</v>
      </c>
      <c r="BQ93" s="92" t="s">
        <v>249</v>
      </c>
      <c r="BR93" s="93"/>
      <c r="BS93" s="101"/>
      <c r="BT93" s="101"/>
      <c r="BU93" s="101"/>
      <c r="BV93" s="94"/>
      <c r="BW93" s="133"/>
      <c r="BX93" s="133"/>
      <c r="BY93" s="133"/>
      <c r="BZ93" s="95"/>
      <c r="CA93" s="101"/>
      <c r="CB93" s="101"/>
      <c r="CC93" s="101"/>
      <c r="CD93" s="96"/>
      <c r="CE93" s="110"/>
      <c r="CF93" s="110"/>
      <c r="CG93" s="110"/>
      <c r="CH93" s="110"/>
      <c r="CI93" s="95"/>
      <c r="CJ93" s="101"/>
      <c r="CK93" s="101"/>
      <c r="CL93" s="101"/>
      <c r="CM93" s="101"/>
      <c r="CN93" s="97"/>
      <c r="CO93" s="98"/>
      <c r="CP93" s="125"/>
      <c r="CQ93" s="110"/>
      <c r="CR93" s="110"/>
      <c r="CS93" s="110"/>
      <c r="CT93" s="95"/>
      <c r="CU93" s="99"/>
      <c r="CV93" s="106"/>
      <c r="CW93" s="106"/>
    </row>
    <row r="94" spans="2:101" ht="13.5" customHeight="1" x14ac:dyDescent="0.15">
      <c r="B94" s="174" t="s">
        <v>173</v>
      </c>
      <c r="C94" s="34"/>
      <c r="D94" s="98" t="s">
        <v>14</v>
      </c>
      <c r="E94" s="101"/>
      <c r="F94" s="101"/>
      <c r="G94" s="101"/>
      <c r="H94" s="101"/>
      <c r="I94" s="101"/>
      <c r="J94" s="101"/>
      <c r="K94" s="101"/>
      <c r="L94" s="101"/>
      <c r="M94" s="101"/>
      <c r="N94" s="100"/>
      <c r="O94" s="101"/>
      <c r="P94" s="101"/>
      <c r="Q94" s="101"/>
      <c r="R94" s="100"/>
      <c r="S94" s="100"/>
      <c r="T94" s="101"/>
      <c r="U94" s="100"/>
      <c r="V94" s="100"/>
      <c r="W94" s="100"/>
      <c r="X94" s="101">
        <v>3214</v>
      </c>
      <c r="Y94" s="101">
        <v>3222</v>
      </c>
      <c r="Z94" s="101">
        <v>3248</v>
      </c>
      <c r="AA94" s="101">
        <v>3269</v>
      </c>
      <c r="AB94" s="100">
        <v>3283</v>
      </c>
      <c r="AC94" s="100">
        <v>3313</v>
      </c>
      <c r="AD94" s="101">
        <v>3323</v>
      </c>
      <c r="AE94" s="100">
        <v>3363</v>
      </c>
      <c r="AF94" s="100">
        <v>3368</v>
      </c>
      <c r="AG94" s="101">
        <v>3403</v>
      </c>
      <c r="AH94" s="100">
        <v>3419</v>
      </c>
      <c r="AI94" s="101">
        <v>3446</v>
      </c>
      <c r="AJ94" s="101">
        <v>3455</v>
      </c>
      <c r="AK94" s="101">
        <v>3472</v>
      </c>
      <c r="AL94" s="101">
        <v>3569</v>
      </c>
      <c r="AM94" s="101">
        <v>3628</v>
      </c>
      <c r="AN94" s="101">
        <v>3657</v>
      </c>
      <c r="AO94" s="101">
        <v>3702</v>
      </c>
      <c r="AP94" s="101">
        <v>3758</v>
      </c>
      <c r="AQ94" s="106">
        <v>3814</v>
      </c>
      <c r="AR94" s="106">
        <v>3872</v>
      </c>
      <c r="AS94" s="106">
        <v>3896</v>
      </c>
      <c r="AT94" s="106">
        <v>3926</v>
      </c>
      <c r="AU94" s="106">
        <v>3949</v>
      </c>
      <c r="AV94" s="106"/>
      <c r="AW94" s="106"/>
      <c r="AX94" s="106"/>
      <c r="AY94" s="106">
        <v>4142</v>
      </c>
      <c r="AZ94" s="106">
        <v>4162</v>
      </c>
      <c r="BA94" s="106">
        <v>4211</v>
      </c>
      <c r="BB94" s="106">
        <v>4189</v>
      </c>
      <c r="BC94" s="102">
        <v>4210</v>
      </c>
      <c r="BD94" s="106">
        <v>4229</v>
      </c>
      <c r="BE94" s="106">
        <v>4297</v>
      </c>
      <c r="BF94" s="106">
        <v>4302</v>
      </c>
      <c r="BG94" s="106">
        <v>4324</v>
      </c>
      <c r="BH94" s="106">
        <v>4397</v>
      </c>
      <c r="BI94" s="106">
        <v>4462</v>
      </c>
      <c r="BJ94" s="106">
        <v>4499</v>
      </c>
      <c r="BK94" s="106">
        <v>4507</v>
      </c>
      <c r="BL94" s="106">
        <v>4483</v>
      </c>
      <c r="BM94" s="106">
        <v>4479</v>
      </c>
      <c r="BN94" s="106">
        <v>4512</v>
      </c>
      <c r="BO94" s="106">
        <v>4540</v>
      </c>
      <c r="BP94" s="106">
        <v>4554</v>
      </c>
      <c r="BQ94" s="92" t="s">
        <v>14</v>
      </c>
      <c r="BR94" s="93"/>
      <c r="BS94" s="101">
        <v>153.47</v>
      </c>
      <c r="BT94" s="101">
        <v>153.47</v>
      </c>
      <c r="BU94" s="101">
        <v>3645</v>
      </c>
      <c r="BV94" s="94"/>
      <c r="BW94" s="101">
        <v>15002</v>
      </c>
      <c r="BX94" s="102">
        <v>7202</v>
      </c>
      <c r="BY94" s="140">
        <f t="shared" si="13"/>
        <v>7800</v>
      </c>
      <c r="BZ94" s="95"/>
      <c r="CA94" s="99">
        <f t="shared" ref="CA94:CA109" si="26">CB94+CC94</f>
        <v>14074</v>
      </c>
      <c r="CB94" s="101">
        <v>6873</v>
      </c>
      <c r="CC94" s="101">
        <v>7201</v>
      </c>
      <c r="CD94" s="96"/>
      <c r="CE94" s="125">
        <f t="shared" ref="CE94:CE109" si="27">SUM(CF94:CG94)</f>
        <v>13915</v>
      </c>
      <c r="CF94" s="110">
        <v>6771</v>
      </c>
      <c r="CG94" s="110">
        <v>7144</v>
      </c>
      <c r="CH94" s="110">
        <v>3554</v>
      </c>
      <c r="CI94" s="95"/>
      <c r="CJ94" s="99">
        <f t="shared" ref="CJ94:CJ109" si="28">CK94+CL94</f>
        <v>13899</v>
      </c>
      <c r="CK94" s="101">
        <v>6769</v>
      </c>
      <c r="CL94" s="101">
        <v>7130</v>
      </c>
      <c r="CM94" s="101">
        <v>13915</v>
      </c>
      <c r="CN94" s="97"/>
      <c r="CO94" s="98" t="s">
        <v>14</v>
      </c>
      <c r="CP94" s="125">
        <f t="shared" ref="CP94:CP109" si="29">SUM(CQ94:CR94)</f>
        <v>13545</v>
      </c>
      <c r="CQ94" s="110">
        <v>6577</v>
      </c>
      <c r="CR94" s="110">
        <v>6968</v>
      </c>
      <c r="CS94" s="110">
        <v>3651</v>
      </c>
      <c r="CT94" s="95"/>
      <c r="CU94" s="99">
        <f t="shared" ref="CU94:CU109" si="30">CV94+CW94</f>
        <v>13805</v>
      </c>
      <c r="CV94" s="106">
        <v>6743</v>
      </c>
      <c r="CW94" s="106">
        <v>7062</v>
      </c>
    </row>
    <row r="95" spans="2:101" ht="13.5" customHeight="1" x14ac:dyDescent="0.15">
      <c r="B95" s="174" t="s">
        <v>174</v>
      </c>
      <c r="C95" s="34"/>
      <c r="D95" s="98" t="s">
        <v>15</v>
      </c>
      <c r="E95" s="101"/>
      <c r="F95" s="101"/>
      <c r="G95" s="101"/>
      <c r="H95" s="101"/>
      <c r="I95" s="101"/>
      <c r="J95" s="101"/>
      <c r="K95" s="101"/>
      <c r="L95" s="101"/>
      <c r="M95" s="101"/>
      <c r="N95" s="100"/>
      <c r="O95" s="101"/>
      <c r="P95" s="101"/>
      <c r="Q95" s="101"/>
      <c r="R95" s="100"/>
      <c r="S95" s="100"/>
      <c r="T95" s="101"/>
      <c r="U95" s="100"/>
      <c r="V95" s="100"/>
      <c r="W95" s="100"/>
      <c r="X95" s="101">
        <v>843</v>
      </c>
      <c r="Y95" s="101">
        <v>844</v>
      </c>
      <c r="Z95" s="101">
        <v>815</v>
      </c>
      <c r="AA95" s="101">
        <v>703</v>
      </c>
      <c r="AB95" s="100">
        <v>688</v>
      </c>
      <c r="AC95" s="100">
        <v>688</v>
      </c>
      <c r="AD95" s="101">
        <v>693</v>
      </c>
      <c r="AE95" s="100">
        <v>692</v>
      </c>
      <c r="AF95" s="100">
        <v>689</v>
      </c>
      <c r="AG95" s="101">
        <v>679</v>
      </c>
      <c r="AH95" s="100">
        <v>673</v>
      </c>
      <c r="AI95" s="101">
        <v>661</v>
      </c>
      <c r="AJ95" s="101">
        <v>677</v>
      </c>
      <c r="AK95" s="101">
        <v>732</v>
      </c>
      <c r="AL95" s="101">
        <v>776</v>
      </c>
      <c r="AM95" s="101">
        <v>731</v>
      </c>
      <c r="AN95" s="101">
        <v>722</v>
      </c>
      <c r="AO95" s="101">
        <v>746</v>
      </c>
      <c r="AP95" s="101">
        <v>746</v>
      </c>
      <c r="AQ95" s="106">
        <v>735</v>
      </c>
      <c r="AR95" s="106">
        <v>719</v>
      </c>
      <c r="AS95" s="106">
        <v>733</v>
      </c>
      <c r="AT95" s="106">
        <v>718</v>
      </c>
      <c r="AU95" s="106">
        <v>730</v>
      </c>
      <c r="AV95" s="106"/>
      <c r="AW95" s="106"/>
      <c r="AX95" s="106"/>
      <c r="AY95" s="106">
        <v>718</v>
      </c>
      <c r="AZ95" s="106">
        <v>731</v>
      </c>
      <c r="BA95" s="106">
        <v>730</v>
      </c>
      <c r="BB95" s="106">
        <v>720</v>
      </c>
      <c r="BC95" s="102">
        <v>702</v>
      </c>
      <c r="BD95" s="106">
        <v>701</v>
      </c>
      <c r="BE95" s="106">
        <v>682</v>
      </c>
      <c r="BF95" s="106">
        <v>681</v>
      </c>
      <c r="BG95" s="106">
        <v>658</v>
      </c>
      <c r="BH95" s="106">
        <v>647</v>
      </c>
      <c r="BI95" s="106">
        <v>658</v>
      </c>
      <c r="BJ95" s="106">
        <v>650</v>
      </c>
      <c r="BK95" s="106">
        <v>633</v>
      </c>
      <c r="BL95" s="106">
        <v>634</v>
      </c>
      <c r="BM95" s="106">
        <v>629</v>
      </c>
      <c r="BN95" s="106">
        <v>631</v>
      </c>
      <c r="BO95" s="106">
        <v>609</v>
      </c>
      <c r="BP95" s="106">
        <v>602</v>
      </c>
      <c r="BQ95" s="92" t="s">
        <v>15</v>
      </c>
      <c r="BR95" s="93"/>
      <c r="BS95" s="101">
        <v>263</v>
      </c>
      <c r="BT95" s="101">
        <v>263</v>
      </c>
      <c r="BU95" s="101">
        <v>770</v>
      </c>
      <c r="BV95" s="94"/>
      <c r="BW95" s="101">
        <v>4476</v>
      </c>
      <c r="BX95" s="102">
        <v>2212</v>
      </c>
      <c r="BY95" s="140">
        <f t="shared" si="13"/>
        <v>2264</v>
      </c>
      <c r="BZ95" s="95"/>
      <c r="CA95" s="99">
        <f t="shared" si="26"/>
        <v>2208</v>
      </c>
      <c r="CB95" s="101">
        <v>1092</v>
      </c>
      <c r="CC95" s="101">
        <v>1116</v>
      </c>
      <c r="CD95" s="96"/>
      <c r="CE95" s="125">
        <f t="shared" si="27"/>
        <v>2174</v>
      </c>
      <c r="CF95" s="110">
        <v>1067</v>
      </c>
      <c r="CG95" s="110">
        <v>1107</v>
      </c>
      <c r="CH95" s="110">
        <v>683</v>
      </c>
      <c r="CI95" s="95"/>
      <c r="CJ95" s="99">
        <f t="shared" si="28"/>
        <v>2172</v>
      </c>
      <c r="CK95" s="101">
        <v>1067</v>
      </c>
      <c r="CL95" s="101">
        <v>1105</v>
      </c>
      <c r="CM95" s="101">
        <v>2174</v>
      </c>
      <c r="CN95" s="97"/>
      <c r="CO95" s="98" t="s">
        <v>15</v>
      </c>
      <c r="CP95" s="125">
        <f t="shared" si="29"/>
        <v>2034</v>
      </c>
      <c r="CQ95" s="110">
        <v>990</v>
      </c>
      <c r="CR95" s="110">
        <v>1044</v>
      </c>
      <c r="CS95" s="110">
        <v>656</v>
      </c>
      <c r="CT95" s="95"/>
      <c r="CU95" s="99">
        <f t="shared" si="30"/>
        <v>2073</v>
      </c>
      <c r="CV95" s="106">
        <v>1008</v>
      </c>
      <c r="CW95" s="106">
        <v>1065</v>
      </c>
    </row>
    <row r="96" spans="2:101" ht="13.5" customHeight="1" x14ac:dyDescent="0.15">
      <c r="B96" s="174" t="s">
        <v>175</v>
      </c>
      <c r="C96" s="34"/>
      <c r="D96" s="98" t="s">
        <v>16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0"/>
      <c r="O96" s="101"/>
      <c r="P96" s="101"/>
      <c r="Q96" s="101"/>
      <c r="R96" s="100"/>
      <c r="S96" s="100"/>
      <c r="T96" s="101"/>
      <c r="U96" s="100"/>
      <c r="V96" s="100"/>
      <c r="W96" s="100"/>
      <c r="X96" s="101">
        <v>5069</v>
      </c>
      <c r="Y96" s="101">
        <v>5123</v>
      </c>
      <c r="Z96" s="101">
        <v>5200</v>
      </c>
      <c r="AA96" s="101">
        <v>5362</v>
      </c>
      <c r="AB96" s="100">
        <v>5406</v>
      </c>
      <c r="AC96" s="100">
        <v>5466</v>
      </c>
      <c r="AD96" s="101">
        <v>5540</v>
      </c>
      <c r="AE96" s="100">
        <v>5596</v>
      </c>
      <c r="AF96" s="100">
        <v>5688</v>
      </c>
      <c r="AG96" s="101">
        <v>5788</v>
      </c>
      <c r="AH96" s="100">
        <v>5874</v>
      </c>
      <c r="AI96" s="101">
        <v>5970</v>
      </c>
      <c r="AJ96" s="101">
        <v>6065</v>
      </c>
      <c r="AK96" s="101">
        <v>6181</v>
      </c>
      <c r="AL96" s="101">
        <v>6393</v>
      </c>
      <c r="AM96" s="101">
        <v>6569</v>
      </c>
      <c r="AN96" s="101">
        <v>6733</v>
      </c>
      <c r="AO96" s="101">
        <v>6841</v>
      </c>
      <c r="AP96" s="101">
        <v>7020</v>
      </c>
      <c r="AQ96" s="106">
        <v>7170</v>
      </c>
      <c r="AR96" s="106">
        <v>7283</v>
      </c>
      <c r="AS96" s="106">
        <v>7430</v>
      </c>
      <c r="AT96" s="106">
        <v>7581</v>
      </c>
      <c r="AU96" s="106">
        <v>7742</v>
      </c>
      <c r="AV96" s="106"/>
      <c r="AW96" s="106"/>
      <c r="AX96" s="106"/>
      <c r="AY96" s="106">
        <v>8414</v>
      </c>
      <c r="AZ96" s="106">
        <v>8591</v>
      </c>
      <c r="BA96" s="106">
        <v>8675</v>
      </c>
      <c r="BB96" s="106">
        <v>8680</v>
      </c>
      <c r="BC96" s="102">
        <v>8764</v>
      </c>
      <c r="BD96" s="106">
        <v>8824</v>
      </c>
      <c r="BE96" s="106">
        <v>8996</v>
      </c>
      <c r="BF96" s="106">
        <v>9048</v>
      </c>
      <c r="BG96" s="106">
        <v>9183</v>
      </c>
      <c r="BH96" s="106">
        <v>9239</v>
      </c>
      <c r="BI96" s="106">
        <v>9404</v>
      </c>
      <c r="BJ96" s="106">
        <v>9480</v>
      </c>
      <c r="BK96" s="106">
        <v>9564</v>
      </c>
      <c r="BL96" s="106">
        <v>9686</v>
      </c>
      <c r="BM96" s="106">
        <v>9882</v>
      </c>
      <c r="BN96" s="106">
        <v>9992</v>
      </c>
      <c r="BO96" s="106">
        <v>10208</v>
      </c>
      <c r="BP96" s="106">
        <v>10371</v>
      </c>
      <c r="BQ96" s="92" t="s">
        <v>16</v>
      </c>
      <c r="BR96" s="93"/>
      <c r="BS96" s="101">
        <v>25.03</v>
      </c>
      <c r="BT96" s="101">
        <v>25.03</v>
      </c>
      <c r="BU96" s="101">
        <v>6696</v>
      </c>
      <c r="BV96" s="94"/>
      <c r="BW96" s="101">
        <v>15565</v>
      </c>
      <c r="BX96" s="102">
        <v>7534</v>
      </c>
      <c r="BY96" s="140">
        <f t="shared" si="13"/>
        <v>8031</v>
      </c>
      <c r="BZ96" s="95"/>
      <c r="CA96" s="99">
        <f t="shared" si="26"/>
        <v>20901</v>
      </c>
      <c r="CB96" s="101">
        <v>10217</v>
      </c>
      <c r="CC96" s="101">
        <v>10684</v>
      </c>
      <c r="CD96" s="96"/>
      <c r="CE96" s="125">
        <f t="shared" si="27"/>
        <v>21995</v>
      </c>
      <c r="CF96" s="110">
        <v>10788</v>
      </c>
      <c r="CG96" s="110">
        <v>11207</v>
      </c>
      <c r="CH96" s="110">
        <v>6828</v>
      </c>
      <c r="CI96" s="95"/>
      <c r="CJ96" s="99">
        <f t="shared" si="28"/>
        <v>21964</v>
      </c>
      <c r="CK96" s="101">
        <v>10775</v>
      </c>
      <c r="CL96" s="101">
        <v>11189</v>
      </c>
      <c r="CM96" s="101">
        <v>21995</v>
      </c>
      <c r="CN96" s="97"/>
      <c r="CO96" s="98" t="s">
        <v>16</v>
      </c>
      <c r="CP96" s="125">
        <f t="shared" si="29"/>
        <v>22767</v>
      </c>
      <c r="CQ96" s="110">
        <v>11126</v>
      </c>
      <c r="CR96" s="110">
        <v>11641</v>
      </c>
      <c r="CS96" s="110">
        <v>7555</v>
      </c>
      <c r="CT96" s="95"/>
      <c r="CU96" s="99">
        <f t="shared" si="30"/>
        <v>22683</v>
      </c>
      <c r="CV96" s="106">
        <v>11140</v>
      </c>
      <c r="CW96" s="106">
        <v>11543</v>
      </c>
    </row>
    <row r="97" spans="2:101" ht="13.5" customHeight="1" x14ac:dyDescent="0.15">
      <c r="B97" s="174" t="s">
        <v>176</v>
      </c>
      <c r="C97" s="34"/>
      <c r="D97" s="98" t="s">
        <v>17</v>
      </c>
      <c r="E97" s="101"/>
      <c r="F97" s="101"/>
      <c r="G97" s="101"/>
      <c r="H97" s="101"/>
      <c r="I97" s="101"/>
      <c r="J97" s="101"/>
      <c r="K97" s="101"/>
      <c r="L97" s="101"/>
      <c r="M97" s="101"/>
      <c r="N97" s="100"/>
      <c r="O97" s="101"/>
      <c r="P97" s="101"/>
      <c r="Q97" s="101"/>
      <c r="R97" s="100"/>
      <c r="S97" s="100"/>
      <c r="T97" s="101"/>
      <c r="U97" s="100"/>
      <c r="V97" s="100"/>
      <c r="W97" s="100"/>
      <c r="X97" s="101">
        <v>3004</v>
      </c>
      <c r="Y97" s="101">
        <v>2998</v>
      </c>
      <c r="Z97" s="101">
        <v>2995</v>
      </c>
      <c r="AA97" s="101">
        <v>3047</v>
      </c>
      <c r="AB97" s="100">
        <v>3056</v>
      </c>
      <c r="AC97" s="100">
        <v>3097</v>
      </c>
      <c r="AD97" s="101">
        <v>3150</v>
      </c>
      <c r="AE97" s="100">
        <v>3217</v>
      </c>
      <c r="AF97" s="100">
        <v>3283</v>
      </c>
      <c r="AG97" s="101">
        <v>3242</v>
      </c>
      <c r="AH97" s="100">
        <v>3287</v>
      </c>
      <c r="AI97" s="101">
        <v>3303</v>
      </c>
      <c r="AJ97" s="101">
        <v>3336</v>
      </c>
      <c r="AK97" s="101">
        <v>3324</v>
      </c>
      <c r="AL97" s="101">
        <v>3382</v>
      </c>
      <c r="AM97" s="101">
        <v>3423</v>
      </c>
      <c r="AN97" s="101">
        <v>3461</v>
      </c>
      <c r="AO97" s="101">
        <v>3516</v>
      </c>
      <c r="AP97" s="101">
        <v>3523</v>
      </c>
      <c r="AQ97" s="106">
        <v>3567</v>
      </c>
      <c r="AR97" s="106">
        <v>3556</v>
      </c>
      <c r="AS97" s="106">
        <v>3548</v>
      </c>
      <c r="AT97" s="106">
        <v>3602</v>
      </c>
      <c r="AU97" s="106">
        <v>3640</v>
      </c>
      <c r="AV97" s="106"/>
      <c r="AW97" s="106"/>
      <c r="AX97" s="106"/>
      <c r="AY97" s="106">
        <v>3772</v>
      </c>
      <c r="AZ97" s="106">
        <v>3822</v>
      </c>
      <c r="BA97" s="106">
        <v>3819</v>
      </c>
      <c r="BB97" s="106">
        <v>3809</v>
      </c>
      <c r="BC97" s="102">
        <v>3830</v>
      </c>
      <c r="BD97" s="106">
        <v>3838</v>
      </c>
      <c r="BE97" s="106">
        <v>3861</v>
      </c>
      <c r="BF97" s="106">
        <v>3856</v>
      </c>
      <c r="BG97" s="106">
        <v>3861</v>
      </c>
      <c r="BH97" s="106">
        <v>3901</v>
      </c>
      <c r="BI97" s="106">
        <v>3961</v>
      </c>
      <c r="BJ97" s="106">
        <v>3988</v>
      </c>
      <c r="BK97" s="106">
        <v>4036</v>
      </c>
      <c r="BL97" s="106">
        <v>4048</v>
      </c>
      <c r="BM97" s="106">
        <v>4007</v>
      </c>
      <c r="BN97" s="106">
        <v>4050</v>
      </c>
      <c r="BO97" s="106">
        <v>4070</v>
      </c>
      <c r="BP97" s="106">
        <v>4073</v>
      </c>
      <c r="BQ97" s="92" t="s">
        <v>17</v>
      </c>
      <c r="BR97" s="93"/>
      <c r="BS97" s="101">
        <v>78.39</v>
      </c>
      <c r="BT97" s="101">
        <v>78.39</v>
      </c>
      <c r="BU97" s="101">
        <v>3439</v>
      </c>
      <c r="BV97" s="94"/>
      <c r="BW97" s="101">
        <v>14048</v>
      </c>
      <c r="BX97" s="102">
        <v>6890</v>
      </c>
      <c r="BY97" s="140">
        <f t="shared" si="13"/>
        <v>7158</v>
      </c>
      <c r="BZ97" s="95"/>
      <c r="CA97" s="99">
        <f t="shared" si="26"/>
        <v>13632</v>
      </c>
      <c r="CB97" s="101">
        <v>6762</v>
      </c>
      <c r="CC97" s="101">
        <v>6870</v>
      </c>
      <c r="CD97" s="96"/>
      <c r="CE97" s="125">
        <f t="shared" si="27"/>
        <v>13539</v>
      </c>
      <c r="CF97" s="110">
        <v>6681</v>
      </c>
      <c r="CG97" s="110">
        <v>6858</v>
      </c>
      <c r="CH97" s="110">
        <v>3506</v>
      </c>
      <c r="CI97" s="95"/>
      <c r="CJ97" s="99">
        <f t="shared" si="28"/>
        <v>13514</v>
      </c>
      <c r="CK97" s="101">
        <v>6661</v>
      </c>
      <c r="CL97" s="101">
        <v>6853</v>
      </c>
      <c r="CM97" s="101">
        <v>13539</v>
      </c>
      <c r="CN97" s="97"/>
      <c r="CO97" s="98" t="s">
        <v>17</v>
      </c>
      <c r="CP97" s="125">
        <f t="shared" si="29"/>
        <v>13166</v>
      </c>
      <c r="CQ97" s="110">
        <v>6511</v>
      </c>
      <c r="CR97" s="110">
        <v>6655</v>
      </c>
      <c r="CS97" s="110">
        <v>3490</v>
      </c>
      <c r="CT97" s="95"/>
      <c r="CU97" s="99">
        <f t="shared" si="30"/>
        <v>13329</v>
      </c>
      <c r="CV97" s="106">
        <v>6579</v>
      </c>
      <c r="CW97" s="106">
        <v>6750</v>
      </c>
    </row>
    <row r="98" spans="2:101" ht="13.5" customHeight="1" x14ac:dyDescent="0.15">
      <c r="B98" s="174" t="s">
        <v>177</v>
      </c>
      <c r="C98" s="34"/>
      <c r="D98" s="98" t="s">
        <v>18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0"/>
      <c r="O98" s="101"/>
      <c r="P98" s="101"/>
      <c r="Q98" s="101"/>
      <c r="R98" s="100"/>
      <c r="S98" s="100"/>
      <c r="T98" s="101"/>
      <c r="U98" s="100"/>
      <c r="V98" s="100"/>
      <c r="W98" s="100"/>
      <c r="X98" s="101">
        <v>8839</v>
      </c>
      <c r="Y98" s="101">
        <v>9195</v>
      </c>
      <c r="Z98" s="101">
        <v>9411</v>
      </c>
      <c r="AA98" s="101">
        <v>9795</v>
      </c>
      <c r="AB98" s="100">
        <v>10025</v>
      </c>
      <c r="AC98" s="100">
        <v>10118</v>
      </c>
      <c r="AD98" s="101">
        <v>10276</v>
      </c>
      <c r="AE98" s="100">
        <v>10356</v>
      </c>
      <c r="AF98" s="100">
        <v>10554</v>
      </c>
      <c r="AG98" s="101">
        <v>10687</v>
      </c>
      <c r="AH98" s="100">
        <v>10984</v>
      </c>
      <c r="AI98" s="101">
        <v>11214</v>
      </c>
      <c r="AJ98" s="101">
        <v>11384</v>
      </c>
      <c r="AK98" s="101">
        <v>11578</v>
      </c>
      <c r="AL98" s="101">
        <v>11768</v>
      </c>
      <c r="AM98" s="101">
        <v>11993</v>
      </c>
      <c r="AN98" s="101">
        <v>12187</v>
      </c>
      <c r="AO98" s="101">
        <v>12254</v>
      </c>
      <c r="AP98" s="101">
        <v>12484</v>
      </c>
      <c r="AQ98" s="106">
        <v>12574</v>
      </c>
      <c r="AR98" s="106">
        <v>12795</v>
      </c>
      <c r="AS98" s="106">
        <v>13000</v>
      </c>
      <c r="AT98" s="106">
        <v>13074</v>
      </c>
      <c r="AU98" s="106">
        <v>13334</v>
      </c>
      <c r="AV98" s="106"/>
      <c r="AW98" s="106"/>
      <c r="AX98" s="106"/>
      <c r="AY98" s="106">
        <v>14084</v>
      </c>
      <c r="AZ98" s="106">
        <v>14349</v>
      </c>
      <c r="BA98" s="106">
        <v>14320</v>
      </c>
      <c r="BB98" s="106">
        <v>14380</v>
      </c>
      <c r="BC98" s="102">
        <v>14394</v>
      </c>
      <c r="BD98" s="106">
        <v>14404</v>
      </c>
      <c r="BE98" s="106">
        <v>14649</v>
      </c>
      <c r="BF98" s="106">
        <v>14779</v>
      </c>
      <c r="BG98" s="106">
        <v>14903</v>
      </c>
      <c r="BH98" s="106">
        <v>15045</v>
      </c>
      <c r="BI98" s="106">
        <v>15361</v>
      </c>
      <c r="BJ98" s="106">
        <v>15457</v>
      </c>
      <c r="BK98" s="106">
        <v>15605</v>
      </c>
      <c r="BL98" s="106">
        <v>15725</v>
      </c>
      <c r="BM98" s="106">
        <v>15836</v>
      </c>
      <c r="BN98" s="106">
        <v>16042</v>
      </c>
      <c r="BO98" s="106">
        <v>16125</v>
      </c>
      <c r="BP98" s="106">
        <v>16251</v>
      </c>
      <c r="BQ98" s="92" t="s">
        <v>18</v>
      </c>
      <c r="BR98" s="93"/>
      <c r="BS98" s="101">
        <v>53.98</v>
      </c>
      <c r="BT98" s="101">
        <v>53.98</v>
      </c>
      <c r="BU98" s="101">
        <v>12205</v>
      </c>
      <c r="BV98" s="94"/>
      <c r="BW98" s="101">
        <v>24567</v>
      </c>
      <c r="BX98" s="102">
        <v>12182</v>
      </c>
      <c r="BY98" s="140">
        <f t="shared" si="13"/>
        <v>12385</v>
      </c>
      <c r="BZ98" s="95"/>
      <c r="CA98" s="99">
        <f t="shared" si="26"/>
        <v>37315</v>
      </c>
      <c r="CB98" s="101">
        <v>18828</v>
      </c>
      <c r="CC98" s="101">
        <v>18487</v>
      </c>
      <c r="CD98" s="96"/>
      <c r="CE98" s="125">
        <f t="shared" si="27"/>
        <v>38749</v>
      </c>
      <c r="CF98" s="110">
        <v>19530</v>
      </c>
      <c r="CG98" s="110">
        <v>19219</v>
      </c>
      <c r="CH98" s="110">
        <v>12196</v>
      </c>
      <c r="CI98" s="95"/>
      <c r="CJ98" s="99">
        <f t="shared" si="28"/>
        <v>38676</v>
      </c>
      <c r="CK98" s="101">
        <v>19495</v>
      </c>
      <c r="CL98" s="101">
        <v>19181</v>
      </c>
      <c r="CM98" s="101">
        <v>38749</v>
      </c>
      <c r="CN98" s="97"/>
      <c r="CO98" s="98" t="s">
        <v>18</v>
      </c>
      <c r="CP98" s="125">
        <f t="shared" si="29"/>
        <v>39485</v>
      </c>
      <c r="CQ98" s="110">
        <v>19843</v>
      </c>
      <c r="CR98" s="110">
        <v>19642</v>
      </c>
      <c r="CS98" s="110">
        <v>13249</v>
      </c>
      <c r="CT98" s="95"/>
      <c r="CU98" s="99">
        <f t="shared" si="30"/>
        <v>39278</v>
      </c>
      <c r="CV98" s="106">
        <v>19706</v>
      </c>
      <c r="CW98" s="106">
        <v>19572</v>
      </c>
    </row>
    <row r="99" spans="2:101" ht="13.5" customHeight="1" x14ac:dyDescent="0.15">
      <c r="B99" s="174" t="s">
        <v>178</v>
      </c>
      <c r="C99" s="34"/>
      <c r="D99" s="98" t="s">
        <v>19</v>
      </c>
      <c r="E99" s="101"/>
      <c r="F99" s="101"/>
      <c r="G99" s="101"/>
      <c r="H99" s="101"/>
      <c r="I99" s="101"/>
      <c r="J99" s="101"/>
      <c r="K99" s="101"/>
      <c r="L99" s="101"/>
      <c r="M99" s="101"/>
      <c r="N99" s="100"/>
      <c r="O99" s="101"/>
      <c r="P99" s="101"/>
      <c r="Q99" s="101"/>
      <c r="R99" s="100"/>
      <c r="S99" s="100"/>
      <c r="T99" s="101"/>
      <c r="U99" s="100"/>
      <c r="V99" s="100"/>
      <c r="W99" s="100"/>
      <c r="X99" s="101">
        <v>2509</v>
      </c>
      <c r="Y99" s="101">
        <v>2550</v>
      </c>
      <c r="Z99" s="101">
        <v>2607</v>
      </c>
      <c r="AA99" s="101">
        <v>2649</v>
      </c>
      <c r="AB99" s="100">
        <v>2656</v>
      </c>
      <c r="AC99" s="100">
        <v>2683</v>
      </c>
      <c r="AD99" s="101">
        <v>2669</v>
      </c>
      <c r="AE99" s="100">
        <v>2678</v>
      </c>
      <c r="AF99" s="100">
        <v>2706</v>
      </c>
      <c r="AG99" s="101">
        <v>2709</v>
      </c>
      <c r="AH99" s="100">
        <v>2711</v>
      </c>
      <c r="AI99" s="101">
        <v>2731</v>
      </c>
      <c r="AJ99" s="101">
        <v>2760</v>
      </c>
      <c r="AK99" s="101">
        <v>2771</v>
      </c>
      <c r="AL99" s="101">
        <v>2814</v>
      </c>
      <c r="AM99" s="101">
        <v>2837</v>
      </c>
      <c r="AN99" s="101">
        <v>2838</v>
      </c>
      <c r="AO99" s="101">
        <v>2883</v>
      </c>
      <c r="AP99" s="101">
        <v>2938</v>
      </c>
      <c r="AQ99" s="106">
        <v>2976</v>
      </c>
      <c r="AR99" s="106">
        <v>3033</v>
      </c>
      <c r="AS99" s="106">
        <v>3083</v>
      </c>
      <c r="AT99" s="106">
        <v>3086</v>
      </c>
      <c r="AU99" s="106">
        <v>3098</v>
      </c>
      <c r="AV99" s="106"/>
      <c r="AW99" s="106"/>
      <c r="AX99" s="106"/>
      <c r="AY99" s="106">
        <v>3237</v>
      </c>
      <c r="AZ99" s="106">
        <v>3264</v>
      </c>
      <c r="BA99" s="106">
        <v>3263</v>
      </c>
      <c r="BB99" s="106">
        <v>3282</v>
      </c>
      <c r="BC99" s="102">
        <v>3278</v>
      </c>
      <c r="BD99" s="106">
        <v>3264</v>
      </c>
      <c r="BE99" s="106">
        <v>3263</v>
      </c>
      <c r="BF99" s="106">
        <v>3239</v>
      </c>
      <c r="BG99" s="106">
        <v>3246</v>
      </c>
      <c r="BH99" s="106">
        <v>3247</v>
      </c>
      <c r="BI99" s="106">
        <v>3288</v>
      </c>
      <c r="BJ99" s="106">
        <v>3290</v>
      </c>
      <c r="BK99" s="106">
        <v>3296</v>
      </c>
      <c r="BL99" s="106">
        <v>3336</v>
      </c>
      <c r="BM99" s="106">
        <v>3389</v>
      </c>
      <c r="BN99" s="106">
        <v>3415</v>
      </c>
      <c r="BO99" s="106">
        <v>3373</v>
      </c>
      <c r="BP99" s="106">
        <v>3396</v>
      </c>
      <c r="BQ99" s="92" t="s">
        <v>19</v>
      </c>
      <c r="BR99" s="93"/>
      <c r="BS99" s="101">
        <v>270.8</v>
      </c>
      <c r="BT99" s="101">
        <v>270.8</v>
      </c>
      <c r="BU99" s="101">
        <v>2863</v>
      </c>
      <c r="BV99" s="94"/>
      <c r="BW99" s="101">
        <v>12033</v>
      </c>
      <c r="BX99" s="102">
        <v>5865</v>
      </c>
      <c r="BY99" s="140">
        <f t="shared" si="13"/>
        <v>6168</v>
      </c>
      <c r="BZ99" s="95"/>
      <c r="CA99" s="99">
        <f t="shared" si="26"/>
        <v>10797</v>
      </c>
      <c r="CB99" s="101">
        <v>5301</v>
      </c>
      <c r="CC99" s="101">
        <v>5496</v>
      </c>
      <c r="CD99" s="96"/>
      <c r="CE99" s="125">
        <f t="shared" si="27"/>
        <v>10829</v>
      </c>
      <c r="CF99" s="110">
        <v>5339</v>
      </c>
      <c r="CG99" s="110">
        <v>5490</v>
      </c>
      <c r="CH99" s="110">
        <v>2697</v>
      </c>
      <c r="CI99" s="95"/>
      <c r="CJ99" s="99">
        <f t="shared" si="28"/>
        <v>10818</v>
      </c>
      <c r="CK99" s="101">
        <v>5335</v>
      </c>
      <c r="CL99" s="101">
        <v>5483</v>
      </c>
      <c r="CM99" s="101">
        <v>10829</v>
      </c>
      <c r="CN99" s="97"/>
      <c r="CO99" s="98" t="s">
        <v>19</v>
      </c>
      <c r="CP99" s="125">
        <f t="shared" si="29"/>
        <v>10872</v>
      </c>
      <c r="CQ99" s="110">
        <v>5304</v>
      </c>
      <c r="CR99" s="110">
        <v>5568</v>
      </c>
      <c r="CS99" s="110">
        <v>2807</v>
      </c>
      <c r="CT99" s="95"/>
      <c r="CU99" s="99">
        <f t="shared" si="30"/>
        <v>10985</v>
      </c>
      <c r="CV99" s="106">
        <v>5403</v>
      </c>
      <c r="CW99" s="106">
        <v>5582</v>
      </c>
    </row>
    <row r="100" spans="2:101" ht="13.5" customHeight="1" x14ac:dyDescent="0.15">
      <c r="B100" s="174" t="s">
        <v>179</v>
      </c>
      <c r="C100" s="34"/>
      <c r="D100" s="98" t="s">
        <v>20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0"/>
      <c r="O100" s="101"/>
      <c r="P100" s="101"/>
      <c r="Q100" s="101"/>
      <c r="R100" s="100"/>
      <c r="S100" s="100"/>
      <c r="T100" s="101"/>
      <c r="U100" s="100"/>
      <c r="V100" s="100"/>
      <c r="W100" s="100"/>
      <c r="X100" s="101">
        <v>4785</v>
      </c>
      <c r="Y100" s="101">
        <v>4876</v>
      </c>
      <c r="Z100" s="101">
        <v>4893</v>
      </c>
      <c r="AA100" s="101">
        <v>4887</v>
      </c>
      <c r="AB100" s="100">
        <v>4887</v>
      </c>
      <c r="AC100" s="100">
        <v>4896</v>
      </c>
      <c r="AD100" s="101">
        <v>4908</v>
      </c>
      <c r="AE100" s="100">
        <v>4895</v>
      </c>
      <c r="AF100" s="100">
        <v>4917</v>
      </c>
      <c r="AG100" s="101">
        <v>4910</v>
      </c>
      <c r="AH100" s="100">
        <v>4878</v>
      </c>
      <c r="AI100" s="101">
        <v>4874</v>
      </c>
      <c r="AJ100" s="101">
        <v>4883</v>
      </c>
      <c r="AK100" s="101">
        <v>4877</v>
      </c>
      <c r="AL100" s="101">
        <v>4875</v>
      </c>
      <c r="AM100" s="101">
        <v>4894</v>
      </c>
      <c r="AN100" s="101">
        <v>4962</v>
      </c>
      <c r="AO100" s="101">
        <v>4958</v>
      </c>
      <c r="AP100" s="101">
        <v>4974</v>
      </c>
      <c r="AQ100" s="106">
        <v>4981</v>
      </c>
      <c r="AR100" s="106">
        <v>4990</v>
      </c>
      <c r="AS100" s="106">
        <v>5014</v>
      </c>
      <c r="AT100" s="106">
        <v>5005</v>
      </c>
      <c r="AU100" s="106">
        <v>5018</v>
      </c>
      <c r="AV100" s="106"/>
      <c r="AW100" s="106"/>
      <c r="AX100" s="106"/>
      <c r="AY100" s="106">
        <v>5035</v>
      </c>
      <c r="AZ100" s="106">
        <v>5025</v>
      </c>
      <c r="BA100" s="106">
        <v>5030</v>
      </c>
      <c r="BB100" s="106">
        <v>5030</v>
      </c>
      <c r="BC100" s="102">
        <v>5067</v>
      </c>
      <c r="BD100" s="106">
        <v>5048</v>
      </c>
      <c r="BE100" s="106">
        <v>5025</v>
      </c>
      <c r="BF100" s="106">
        <v>4995</v>
      </c>
      <c r="BG100" s="106">
        <v>5010</v>
      </c>
      <c r="BH100" s="106">
        <v>5023</v>
      </c>
      <c r="BI100" s="106">
        <v>5090</v>
      </c>
      <c r="BJ100" s="106">
        <v>5081</v>
      </c>
      <c r="BK100" s="106">
        <v>5101</v>
      </c>
      <c r="BL100" s="106">
        <v>5109</v>
      </c>
      <c r="BM100" s="106">
        <v>5057</v>
      </c>
      <c r="BN100" s="106">
        <v>4998</v>
      </c>
      <c r="BO100" s="106">
        <v>4952</v>
      </c>
      <c r="BP100" s="106">
        <v>4939</v>
      </c>
      <c r="BQ100" s="92" t="s">
        <v>20</v>
      </c>
      <c r="BR100" s="93"/>
      <c r="BS100" s="101">
        <v>273.33999999999997</v>
      </c>
      <c r="BT100" s="101">
        <v>273.33999999999997</v>
      </c>
      <c r="BU100" s="101">
        <v>4960</v>
      </c>
      <c r="BV100" s="94"/>
      <c r="BW100" s="101">
        <v>23907</v>
      </c>
      <c r="BX100" s="102">
        <v>11505</v>
      </c>
      <c r="BY100" s="140">
        <f t="shared" si="13"/>
        <v>12402</v>
      </c>
      <c r="BZ100" s="95"/>
      <c r="CA100" s="99">
        <f t="shared" si="26"/>
        <v>19755</v>
      </c>
      <c r="CB100" s="101">
        <v>9716</v>
      </c>
      <c r="CC100" s="101">
        <v>10039</v>
      </c>
      <c r="CD100" s="96"/>
      <c r="CE100" s="125">
        <f t="shared" si="27"/>
        <v>18941</v>
      </c>
      <c r="CF100" s="110">
        <v>9309</v>
      </c>
      <c r="CG100" s="110">
        <v>9632</v>
      </c>
      <c r="CH100" s="110">
        <v>4773</v>
      </c>
      <c r="CI100" s="95"/>
      <c r="CJ100" s="99">
        <f t="shared" si="28"/>
        <v>18917</v>
      </c>
      <c r="CK100" s="101">
        <v>9307</v>
      </c>
      <c r="CL100" s="101">
        <v>9610</v>
      </c>
      <c r="CM100" s="101">
        <v>18941</v>
      </c>
      <c r="CN100" s="97"/>
      <c r="CO100" s="98" t="s">
        <v>20</v>
      </c>
      <c r="CP100" s="125">
        <f t="shared" si="29"/>
        <v>17838</v>
      </c>
      <c r="CQ100" s="110">
        <v>8780</v>
      </c>
      <c r="CR100" s="110">
        <v>9058</v>
      </c>
      <c r="CS100" s="110">
        <v>4768</v>
      </c>
      <c r="CT100" s="95"/>
      <c r="CU100" s="99">
        <f t="shared" si="30"/>
        <v>18185</v>
      </c>
      <c r="CV100" s="106">
        <v>8947</v>
      </c>
      <c r="CW100" s="106">
        <v>9238</v>
      </c>
    </row>
    <row r="101" spans="2:101" ht="13.5" customHeight="1" x14ac:dyDescent="0.15">
      <c r="B101" s="174" t="s">
        <v>180</v>
      </c>
      <c r="C101" s="34"/>
      <c r="D101" s="98" t="s">
        <v>21</v>
      </c>
      <c r="E101" s="101"/>
      <c r="F101" s="101"/>
      <c r="G101" s="101"/>
      <c r="H101" s="101"/>
      <c r="I101" s="101"/>
      <c r="J101" s="101"/>
      <c r="K101" s="101"/>
      <c r="L101" s="101"/>
      <c r="M101" s="101"/>
      <c r="N101" s="100"/>
      <c r="O101" s="101"/>
      <c r="P101" s="101"/>
      <c r="Q101" s="101"/>
      <c r="R101" s="100"/>
      <c r="S101" s="100"/>
      <c r="T101" s="101"/>
      <c r="U101" s="100"/>
      <c r="V101" s="100"/>
      <c r="W101" s="100"/>
      <c r="X101" s="101">
        <v>6196</v>
      </c>
      <c r="Y101" s="101">
        <v>6328</v>
      </c>
      <c r="Z101" s="101">
        <v>6461</v>
      </c>
      <c r="AA101" s="101">
        <v>6584</v>
      </c>
      <c r="AB101" s="100">
        <v>6696</v>
      </c>
      <c r="AC101" s="100">
        <v>6759</v>
      </c>
      <c r="AD101" s="101">
        <v>6824</v>
      </c>
      <c r="AE101" s="100">
        <v>6912</v>
      </c>
      <c r="AF101" s="100">
        <v>6995</v>
      </c>
      <c r="AG101" s="101">
        <v>7087</v>
      </c>
      <c r="AH101" s="100">
        <v>7252</v>
      </c>
      <c r="AI101" s="101">
        <v>7411</v>
      </c>
      <c r="AJ101" s="101">
        <v>7584</v>
      </c>
      <c r="AK101" s="101">
        <v>7814</v>
      </c>
      <c r="AL101" s="101">
        <v>8093</v>
      </c>
      <c r="AM101" s="101">
        <v>8360</v>
      </c>
      <c r="AN101" s="101">
        <v>8648</v>
      </c>
      <c r="AO101" s="101">
        <v>8921</v>
      </c>
      <c r="AP101" s="101">
        <v>9234</v>
      </c>
      <c r="AQ101" s="106">
        <v>9487</v>
      </c>
      <c r="AR101" s="106">
        <v>9762</v>
      </c>
      <c r="AS101" s="106">
        <v>9970</v>
      </c>
      <c r="AT101" s="106">
        <v>10093</v>
      </c>
      <c r="AU101" s="106">
        <v>10201</v>
      </c>
      <c r="AV101" s="106"/>
      <c r="AW101" s="106"/>
      <c r="AX101" s="106"/>
      <c r="AY101" s="106">
        <v>10830</v>
      </c>
      <c r="AZ101" s="106">
        <v>10975</v>
      </c>
      <c r="BA101" s="106">
        <v>11104</v>
      </c>
      <c r="BB101" s="106">
        <v>11217</v>
      </c>
      <c r="BC101" s="102">
        <v>11286</v>
      </c>
      <c r="BD101" s="106">
        <v>11418</v>
      </c>
      <c r="BE101" s="106">
        <v>11271</v>
      </c>
      <c r="BF101" s="106">
        <v>11293</v>
      </c>
      <c r="BG101" s="106">
        <v>11452</v>
      </c>
      <c r="BH101" s="106">
        <v>11698</v>
      </c>
      <c r="BI101" s="106">
        <v>12023</v>
      </c>
      <c r="BJ101" s="106">
        <v>12099</v>
      </c>
      <c r="BK101" s="106">
        <v>12229</v>
      </c>
      <c r="BL101" s="106">
        <v>12412</v>
      </c>
      <c r="BM101" s="106">
        <v>12618</v>
      </c>
      <c r="BN101" s="106">
        <v>12856</v>
      </c>
      <c r="BO101" s="106">
        <v>13060</v>
      </c>
      <c r="BP101" s="106">
        <v>13213</v>
      </c>
      <c r="BQ101" s="92" t="s">
        <v>21</v>
      </c>
      <c r="BR101" s="93"/>
      <c r="BS101" s="101">
        <v>73.209999999999994</v>
      </c>
      <c r="BT101" s="101">
        <v>73.209999999999994</v>
      </c>
      <c r="BU101" s="101">
        <v>8514</v>
      </c>
      <c r="BV101" s="94"/>
      <c r="BW101" s="101">
        <v>26019</v>
      </c>
      <c r="BX101" s="102">
        <v>12612</v>
      </c>
      <c r="BY101" s="140">
        <f t="shared" si="13"/>
        <v>13407</v>
      </c>
      <c r="BZ101" s="95"/>
      <c r="CA101" s="99">
        <f t="shared" si="26"/>
        <v>30301</v>
      </c>
      <c r="CB101" s="101">
        <v>14714</v>
      </c>
      <c r="CC101" s="101">
        <v>15587</v>
      </c>
      <c r="CD101" s="96"/>
      <c r="CE101" s="125">
        <f t="shared" si="27"/>
        <v>33034</v>
      </c>
      <c r="CF101" s="110">
        <v>16003</v>
      </c>
      <c r="CG101" s="110">
        <v>17031</v>
      </c>
      <c r="CH101" s="110">
        <v>8633</v>
      </c>
      <c r="CI101" s="95"/>
      <c r="CJ101" s="99">
        <f t="shared" si="28"/>
        <v>32990</v>
      </c>
      <c r="CK101" s="101">
        <v>15988</v>
      </c>
      <c r="CL101" s="101">
        <v>17002</v>
      </c>
      <c r="CM101" s="101">
        <v>33034</v>
      </c>
      <c r="CN101" s="97"/>
      <c r="CO101" s="98" t="s">
        <v>21</v>
      </c>
      <c r="CP101" s="125">
        <f t="shared" si="29"/>
        <v>34769</v>
      </c>
      <c r="CQ101" s="110">
        <v>16841</v>
      </c>
      <c r="CR101" s="110">
        <v>17928</v>
      </c>
      <c r="CS101" s="110">
        <v>9745</v>
      </c>
      <c r="CT101" s="95"/>
      <c r="CU101" s="99">
        <f t="shared" si="30"/>
        <v>34891</v>
      </c>
      <c r="CV101" s="106">
        <v>16924</v>
      </c>
      <c r="CW101" s="106">
        <v>17967</v>
      </c>
    </row>
    <row r="102" spans="2:101" ht="13.5" customHeight="1" x14ac:dyDescent="0.15">
      <c r="B102" s="174" t="s">
        <v>181</v>
      </c>
      <c r="C102" s="34"/>
      <c r="D102" s="98" t="s">
        <v>22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0"/>
      <c r="O102" s="101"/>
      <c r="P102" s="101"/>
      <c r="Q102" s="101"/>
      <c r="R102" s="100"/>
      <c r="S102" s="100"/>
      <c r="T102" s="101"/>
      <c r="U102" s="100"/>
      <c r="V102" s="100"/>
      <c r="W102" s="100"/>
      <c r="X102" s="101">
        <v>4098</v>
      </c>
      <c r="Y102" s="101">
        <v>4140</v>
      </c>
      <c r="Z102" s="101">
        <v>4234</v>
      </c>
      <c r="AA102" s="101">
        <v>4283</v>
      </c>
      <c r="AB102" s="100">
        <v>4312</v>
      </c>
      <c r="AC102" s="100">
        <v>4348</v>
      </c>
      <c r="AD102" s="101">
        <v>4396</v>
      </c>
      <c r="AE102" s="100">
        <v>4480</v>
      </c>
      <c r="AF102" s="100">
        <v>4548</v>
      </c>
      <c r="AG102" s="101">
        <v>4561</v>
      </c>
      <c r="AH102" s="100">
        <v>4603</v>
      </c>
      <c r="AI102" s="101">
        <v>4626</v>
      </c>
      <c r="AJ102" s="101">
        <v>4665</v>
      </c>
      <c r="AK102" s="101">
        <v>4765</v>
      </c>
      <c r="AL102" s="101">
        <v>4880</v>
      </c>
      <c r="AM102" s="101">
        <v>4994</v>
      </c>
      <c r="AN102" s="101">
        <v>5058</v>
      </c>
      <c r="AO102" s="101">
        <v>5148</v>
      </c>
      <c r="AP102" s="101">
        <v>5271</v>
      </c>
      <c r="AQ102" s="106">
        <v>5343</v>
      </c>
      <c r="AR102" s="106">
        <v>5383</v>
      </c>
      <c r="AS102" s="106">
        <v>5403</v>
      </c>
      <c r="AT102" s="106">
        <v>5412</v>
      </c>
      <c r="AU102" s="106">
        <v>5433</v>
      </c>
      <c r="AV102" s="106"/>
      <c r="AW102" s="106"/>
      <c r="AX102" s="106"/>
      <c r="AY102" s="106">
        <v>5565</v>
      </c>
      <c r="AZ102" s="106">
        <v>5554</v>
      </c>
      <c r="BA102" s="106">
        <v>5561</v>
      </c>
      <c r="BB102" s="106">
        <v>5594</v>
      </c>
      <c r="BC102" s="102">
        <v>5604</v>
      </c>
      <c r="BD102" s="106">
        <v>5397</v>
      </c>
      <c r="BE102" s="106">
        <v>4862</v>
      </c>
      <c r="BF102" s="106">
        <v>4677</v>
      </c>
      <c r="BG102" s="106">
        <v>4553</v>
      </c>
      <c r="BH102" s="106">
        <v>4519</v>
      </c>
      <c r="BI102" s="106">
        <v>4585</v>
      </c>
      <c r="BJ102" s="106">
        <v>4624</v>
      </c>
      <c r="BK102" s="106">
        <v>4718</v>
      </c>
      <c r="BL102" s="106">
        <v>4752</v>
      </c>
      <c r="BM102" s="106">
        <v>4784</v>
      </c>
      <c r="BN102" s="106">
        <v>4816</v>
      </c>
      <c r="BO102" s="106">
        <v>4832</v>
      </c>
      <c r="BP102" s="106">
        <v>4819</v>
      </c>
      <c r="BQ102" s="92" t="s">
        <v>22</v>
      </c>
      <c r="BR102" s="93"/>
      <c r="BS102" s="101">
        <v>64.48</v>
      </c>
      <c r="BT102" s="101">
        <v>64.48</v>
      </c>
      <c r="BU102" s="101">
        <v>5031</v>
      </c>
      <c r="BV102" s="94"/>
      <c r="BW102" s="101">
        <v>15204</v>
      </c>
      <c r="BX102" s="102">
        <v>7335</v>
      </c>
      <c r="BY102" s="140">
        <f t="shared" si="13"/>
        <v>7869</v>
      </c>
      <c r="BZ102" s="95"/>
      <c r="CA102" s="99">
        <f t="shared" si="26"/>
        <v>18268</v>
      </c>
      <c r="CB102" s="101">
        <v>8911</v>
      </c>
      <c r="CC102" s="101">
        <v>9357</v>
      </c>
      <c r="CD102" s="96"/>
      <c r="CE102" s="125">
        <f t="shared" si="27"/>
        <v>18815</v>
      </c>
      <c r="CF102" s="110">
        <v>9150</v>
      </c>
      <c r="CG102" s="110">
        <v>9665</v>
      </c>
      <c r="CH102" s="110">
        <v>4918</v>
      </c>
      <c r="CI102" s="95"/>
      <c r="CJ102" s="99">
        <f t="shared" si="28"/>
        <v>18789</v>
      </c>
      <c r="CK102" s="101">
        <v>9136</v>
      </c>
      <c r="CL102" s="101">
        <v>9653</v>
      </c>
      <c r="CM102" s="101">
        <v>18815</v>
      </c>
      <c r="CN102" s="97"/>
      <c r="CO102" s="98" t="s">
        <v>22</v>
      </c>
      <c r="CP102" s="125">
        <f t="shared" si="29"/>
        <v>18537</v>
      </c>
      <c r="CQ102" s="110">
        <v>9005</v>
      </c>
      <c r="CR102" s="110">
        <v>9532</v>
      </c>
      <c r="CS102" s="110">
        <v>5163</v>
      </c>
      <c r="CT102" s="95"/>
      <c r="CU102" s="99">
        <f t="shared" si="30"/>
        <v>18686</v>
      </c>
      <c r="CV102" s="106">
        <v>9089</v>
      </c>
      <c r="CW102" s="106">
        <v>9597</v>
      </c>
    </row>
    <row r="103" spans="2:101" ht="13.5" customHeight="1" x14ac:dyDescent="0.15">
      <c r="B103" s="174" t="s">
        <v>182</v>
      </c>
      <c r="C103" s="34"/>
      <c r="D103" s="98" t="s">
        <v>23</v>
      </c>
      <c r="E103" s="101"/>
      <c r="F103" s="101"/>
      <c r="G103" s="101"/>
      <c r="H103" s="101"/>
      <c r="I103" s="101"/>
      <c r="J103" s="101"/>
      <c r="K103" s="101"/>
      <c r="L103" s="101"/>
      <c r="M103" s="101"/>
      <c r="N103" s="100"/>
      <c r="O103" s="101"/>
      <c r="P103" s="101"/>
      <c r="Q103" s="101"/>
      <c r="R103" s="100"/>
      <c r="S103" s="100"/>
      <c r="T103" s="101"/>
      <c r="U103" s="100"/>
      <c r="V103" s="100"/>
      <c r="W103" s="100"/>
      <c r="X103" s="101">
        <v>4214</v>
      </c>
      <c r="Y103" s="101">
        <v>4250</v>
      </c>
      <c r="Z103" s="101">
        <v>4280</v>
      </c>
      <c r="AA103" s="101">
        <v>4311</v>
      </c>
      <c r="AB103" s="100">
        <v>4362</v>
      </c>
      <c r="AC103" s="100">
        <v>4544</v>
      </c>
      <c r="AD103" s="101">
        <v>4577</v>
      </c>
      <c r="AE103" s="100">
        <v>4678</v>
      </c>
      <c r="AF103" s="100">
        <v>4647</v>
      </c>
      <c r="AG103" s="101">
        <v>4724</v>
      </c>
      <c r="AH103" s="100">
        <v>4756</v>
      </c>
      <c r="AI103" s="101">
        <v>4784</v>
      </c>
      <c r="AJ103" s="101">
        <v>4797</v>
      </c>
      <c r="AK103" s="101">
        <v>4803</v>
      </c>
      <c r="AL103" s="101">
        <v>4884</v>
      </c>
      <c r="AM103" s="101">
        <v>4917</v>
      </c>
      <c r="AN103" s="101">
        <v>5019</v>
      </c>
      <c r="AO103" s="101">
        <v>5133</v>
      </c>
      <c r="AP103" s="101">
        <v>5186</v>
      </c>
      <c r="AQ103" s="106">
        <v>5250</v>
      </c>
      <c r="AR103" s="106">
        <v>5284</v>
      </c>
      <c r="AS103" s="106">
        <v>5306</v>
      </c>
      <c r="AT103" s="106">
        <v>5413</v>
      </c>
      <c r="AU103" s="106">
        <v>5461</v>
      </c>
      <c r="AV103" s="106"/>
      <c r="AW103" s="106"/>
      <c r="AX103" s="106"/>
      <c r="AY103" s="106">
        <v>5553</v>
      </c>
      <c r="AZ103" s="106">
        <v>5554</v>
      </c>
      <c r="BA103" s="106">
        <v>5477</v>
      </c>
      <c r="BB103" s="106">
        <v>5494</v>
      </c>
      <c r="BC103" s="102">
        <v>5496</v>
      </c>
      <c r="BD103" s="106">
        <v>5487</v>
      </c>
      <c r="BE103" s="106">
        <v>5495</v>
      </c>
      <c r="BF103" s="106">
        <v>5486</v>
      </c>
      <c r="BG103" s="106">
        <v>5543</v>
      </c>
      <c r="BH103" s="106">
        <v>5612</v>
      </c>
      <c r="BI103" s="106">
        <v>5683</v>
      </c>
      <c r="BJ103" s="106">
        <v>5676</v>
      </c>
      <c r="BK103" s="106">
        <v>5652</v>
      </c>
      <c r="BL103" s="106">
        <v>5630</v>
      </c>
      <c r="BM103" s="106">
        <v>5637</v>
      </c>
      <c r="BN103" s="106">
        <v>5676</v>
      </c>
      <c r="BO103" s="106">
        <v>5714</v>
      </c>
      <c r="BP103" s="106">
        <v>5742</v>
      </c>
      <c r="BQ103" s="92" t="s">
        <v>23</v>
      </c>
      <c r="BR103" s="93"/>
      <c r="BS103" s="101">
        <v>54</v>
      </c>
      <c r="BT103" s="101">
        <v>54</v>
      </c>
      <c r="BU103" s="101">
        <v>5040</v>
      </c>
      <c r="BV103" s="94"/>
      <c r="BW103" s="101">
        <v>15115</v>
      </c>
      <c r="BX103" s="102">
        <v>7275</v>
      </c>
      <c r="BY103" s="140">
        <f t="shared" si="13"/>
        <v>7840</v>
      </c>
      <c r="BZ103" s="95"/>
      <c r="CA103" s="99">
        <f t="shared" si="26"/>
        <v>17431</v>
      </c>
      <c r="CB103" s="101">
        <v>8387</v>
      </c>
      <c r="CC103" s="101">
        <v>9044</v>
      </c>
      <c r="CD103" s="96"/>
      <c r="CE103" s="125">
        <f t="shared" si="27"/>
        <v>17344</v>
      </c>
      <c r="CF103" s="110">
        <v>8339</v>
      </c>
      <c r="CG103" s="110">
        <v>9005</v>
      </c>
      <c r="CH103" s="110">
        <v>5096</v>
      </c>
      <c r="CI103" s="95"/>
      <c r="CJ103" s="99">
        <f t="shared" si="28"/>
        <v>17320</v>
      </c>
      <c r="CK103" s="101">
        <v>8333</v>
      </c>
      <c r="CL103" s="101">
        <v>8987</v>
      </c>
      <c r="CM103" s="101">
        <v>17344</v>
      </c>
      <c r="CN103" s="97"/>
      <c r="CO103" s="98" t="s">
        <v>23</v>
      </c>
      <c r="CP103" s="125">
        <f t="shared" si="29"/>
        <v>17060</v>
      </c>
      <c r="CQ103" s="110">
        <v>8224</v>
      </c>
      <c r="CR103" s="110">
        <v>8836</v>
      </c>
      <c r="CS103" s="110">
        <v>5287</v>
      </c>
      <c r="CT103" s="95"/>
      <c r="CU103" s="99">
        <f t="shared" si="30"/>
        <v>17163</v>
      </c>
      <c r="CV103" s="106">
        <v>8201</v>
      </c>
      <c r="CW103" s="106">
        <v>8962</v>
      </c>
    </row>
    <row r="104" spans="2:101" ht="13.5" customHeight="1" x14ac:dyDescent="0.15">
      <c r="B104" s="174" t="s">
        <v>183</v>
      </c>
      <c r="C104" s="34"/>
      <c r="D104" s="98" t="s">
        <v>24</v>
      </c>
      <c r="E104" s="101"/>
      <c r="F104" s="101"/>
      <c r="G104" s="101"/>
      <c r="H104" s="101"/>
      <c r="I104" s="101"/>
      <c r="J104" s="101"/>
      <c r="K104" s="101"/>
      <c r="L104" s="101"/>
      <c r="M104" s="101"/>
      <c r="N104" s="100"/>
      <c r="O104" s="101"/>
      <c r="P104" s="101"/>
      <c r="Q104" s="101"/>
      <c r="R104" s="100"/>
      <c r="S104" s="100"/>
      <c r="T104" s="101"/>
      <c r="U104" s="100"/>
      <c r="V104" s="100"/>
      <c r="W104" s="100"/>
      <c r="X104" s="101">
        <v>4009</v>
      </c>
      <c r="Y104" s="101">
        <v>4034</v>
      </c>
      <c r="Z104" s="101">
        <v>4071</v>
      </c>
      <c r="AA104" s="101">
        <v>4178</v>
      </c>
      <c r="AB104" s="100">
        <v>4363</v>
      </c>
      <c r="AC104" s="100">
        <v>4473</v>
      </c>
      <c r="AD104" s="101">
        <v>4569</v>
      </c>
      <c r="AE104" s="100">
        <v>4711</v>
      </c>
      <c r="AF104" s="100">
        <v>4809</v>
      </c>
      <c r="AG104" s="101">
        <v>4880</v>
      </c>
      <c r="AH104" s="100">
        <v>4956</v>
      </c>
      <c r="AI104" s="101">
        <v>5110</v>
      </c>
      <c r="AJ104" s="101">
        <v>5251</v>
      </c>
      <c r="AK104" s="101">
        <v>5411</v>
      </c>
      <c r="AL104" s="101">
        <v>5484</v>
      </c>
      <c r="AM104" s="101">
        <v>5724</v>
      </c>
      <c r="AN104" s="101">
        <v>5857</v>
      </c>
      <c r="AO104" s="101">
        <v>5952</v>
      </c>
      <c r="AP104" s="101">
        <v>6034</v>
      </c>
      <c r="AQ104" s="106">
        <v>6133</v>
      </c>
      <c r="AR104" s="106">
        <v>6178</v>
      </c>
      <c r="AS104" s="106">
        <v>6254</v>
      </c>
      <c r="AT104" s="106">
        <v>6269</v>
      </c>
      <c r="AU104" s="106">
        <v>6354</v>
      </c>
      <c r="AV104" s="106"/>
      <c r="AW104" s="106"/>
      <c r="AX104" s="106"/>
      <c r="AY104" s="106">
        <v>6364</v>
      </c>
      <c r="AZ104" s="106">
        <v>6419</v>
      </c>
      <c r="BA104" s="106">
        <v>6487</v>
      </c>
      <c r="BB104" s="106">
        <v>6518</v>
      </c>
      <c r="BC104" s="102">
        <v>6547</v>
      </c>
      <c r="BD104" s="106">
        <v>6537</v>
      </c>
      <c r="BE104" s="106">
        <v>6445</v>
      </c>
      <c r="BF104" s="106">
        <v>6399</v>
      </c>
      <c r="BG104" s="106">
        <v>6413</v>
      </c>
      <c r="BH104" s="106">
        <v>6403</v>
      </c>
      <c r="BI104" s="106">
        <v>6500</v>
      </c>
      <c r="BJ104" s="106">
        <v>6601</v>
      </c>
      <c r="BK104" s="106">
        <v>6650</v>
      </c>
      <c r="BL104" s="106">
        <v>6692</v>
      </c>
      <c r="BM104" s="106">
        <v>6716</v>
      </c>
      <c r="BN104" s="106">
        <v>6762</v>
      </c>
      <c r="BO104" s="106">
        <v>6802</v>
      </c>
      <c r="BP104" s="106">
        <v>6844</v>
      </c>
      <c r="BQ104" s="92" t="s">
        <v>24</v>
      </c>
      <c r="BR104" s="93"/>
      <c r="BS104" s="101">
        <v>13.27</v>
      </c>
      <c r="BT104" s="101">
        <v>13.27</v>
      </c>
      <c r="BU104" s="101">
        <v>5804</v>
      </c>
      <c r="BV104" s="94"/>
      <c r="BW104" s="101">
        <v>13322</v>
      </c>
      <c r="BX104" s="102">
        <v>6671</v>
      </c>
      <c r="BY104" s="140">
        <f t="shared" si="13"/>
        <v>6651</v>
      </c>
      <c r="BZ104" s="95"/>
      <c r="CA104" s="99">
        <f t="shared" si="26"/>
        <v>19523</v>
      </c>
      <c r="CB104" s="101">
        <v>9730</v>
      </c>
      <c r="CC104" s="101">
        <v>9793</v>
      </c>
      <c r="CD104" s="96"/>
      <c r="CE104" s="125">
        <f t="shared" si="27"/>
        <v>20668</v>
      </c>
      <c r="CF104" s="110">
        <v>10325</v>
      </c>
      <c r="CG104" s="110">
        <v>10343</v>
      </c>
      <c r="CH104" s="110">
        <v>5846</v>
      </c>
      <c r="CI104" s="95"/>
      <c r="CJ104" s="99">
        <f t="shared" si="28"/>
        <v>20588</v>
      </c>
      <c r="CK104" s="101">
        <v>10286</v>
      </c>
      <c r="CL104" s="101">
        <v>10302</v>
      </c>
      <c r="CM104" s="101">
        <v>20668</v>
      </c>
      <c r="CN104" s="97"/>
      <c r="CO104" s="98" t="s">
        <v>24</v>
      </c>
      <c r="CP104" s="125">
        <f t="shared" si="29"/>
        <v>21134</v>
      </c>
      <c r="CQ104" s="110">
        <v>10574</v>
      </c>
      <c r="CR104" s="110">
        <v>10560</v>
      </c>
      <c r="CS104" s="110">
        <v>6131</v>
      </c>
      <c r="CT104" s="95"/>
      <c r="CU104" s="99">
        <f t="shared" si="30"/>
        <v>21254</v>
      </c>
      <c r="CV104" s="106">
        <v>10651</v>
      </c>
      <c r="CW104" s="106">
        <v>10603</v>
      </c>
    </row>
    <row r="105" spans="2:101" ht="13.5" customHeight="1" x14ac:dyDescent="0.15">
      <c r="B105" s="174" t="s">
        <v>184</v>
      </c>
      <c r="C105" s="34"/>
      <c r="D105" s="98" t="s">
        <v>25</v>
      </c>
      <c r="E105" s="101"/>
      <c r="F105" s="101"/>
      <c r="G105" s="101"/>
      <c r="H105" s="101"/>
      <c r="I105" s="101"/>
      <c r="J105" s="101"/>
      <c r="K105" s="101"/>
      <c r="L105" s="101"/>
      <c r="M105" s="101"/>
      <c r="N105" s="100"/>
      <c r="O105" s="101"/>
      <c r="P105" s="101"/>
      <c r="Q105" s="101"/>
      <c r="R105" s="100"/>
      <c r="S105" s="100"/>
      <c r="T105" s="101"/>
      <c r="U105" s="100"/>
      <c r="V105" s="100"/>
      <c r="W105" s="100"/>
      <c r="X105" s="101">
        <v>2638</v>
      </c>
      <c r="Y105" s="101">
        <v>2702</v>
      </c>
      <c r="Z105" s="101">
        <v>2747</v>
      </c>
      <c r="AA105" s="101">
        <v>2771</v>
      </c>
      <c r="AB105" s="100">
        <v>2845</v>
      </c>
      <c r="AC105" s="100">
        <v>2901</v>
      </c>
      <c r="AD105" s="101">
        <v>2962</v>
      </c>
      <c r="AE105" s="100">
        <v>3052</v>
      </c>
      <c r="AF105" s="100">
        <v>3141</v>
      </c>
      <c r="AG105" s="101">
        <v>3268</v>
      </c>
      <c r="AH105" s="100">
        <v>3534</v>
      </c>
      <c r="AI105" s="101">
        <v>4064</v>
      </c>
      <c r="AJ105" s="101">
        <v>4677</v>
      </c>
      <c r="AK105" s="101">
        <v>5199</v>
      </c>
      <c r="AL105" s="101">
        <v>5863</v>
      </c>
      <c r="AM105" s="101">
        <v>6458</v>
      </c>
      <c r="AN105" s="101">
        <v>6985</v>
      </c>
      <c r="AO105" s="101">
        <v>7348</v>
      </c>
      <c r="AP105" s="101">
        <v>7748</v>
      </c>
      <c r="AQ105" s="106">
        <v>8105</v>
      </c>
      <c r="AR105" s="106">
        <v>8373</v>
      </c>
      <c r="AS105" s="106">
        <v>8664</v>
      </c>
      <c r="AT105" s="106">
        <v>8918</v>
      </c>
      <c r="AU105" s="106">
        <v>9204</v>
      </c>
      <c r="AV105" s="106"/>
      <c r="AW105" s="106"/>
      <c r="AX105" s="106"/>
      <c r="AY105" s="106">
        <v>10270</v>
      </c>
      <c r="AZ105" s="106">
        <v>10557</v>
      </c>
      <c r="BA105" s="106">
        <v>10797</v>
      </c>
      <c r="BB105" s="106">
        <v>11006</v>
      </c>
      <c r="BC105" s="102">
        <v>11236</v>
      </c>
      <c r="BD105" s="106">
        <v>11559</v>
      </c>
      <c r="BE105" s="106">
        <v>11853</v>
      </c>
      <c r="BF105" s="106">
        <v>12110</v>
      </c>
      <c r="BG105" s="106">
        <v>12422</v>
      </c>
      <c r="BH105" s="106">
        <v>12695</v>
      </c>
      <c r="BI105" s="106">
        <v>12969</v>
      </c>
      <c r="BJ105" s="106">
        <v>13091</v>
      </c>
      <c r="BK105" s="106">
        <v>13230</v>
      </c>
      <c r="BL105" s="106">
        <v>13310</v>
      </c>
      <c r="BM105" s="106">
        <v>13492</v>
      </c>
      <c r="BN105" s="106">
        <v>13755</v>
      </c>
      <c r="BO105" s="106">
        <v>13928</v>
      </c>
      <c r="BP105" s="106">
        <v>14087</v>
      </c>
      <c r="BQ105" s="92" t="s">
        <v>25</v>
      </c>
      <c r="BR105" s="93"/>
      <c r="BS105" s="101">
        <v>44.75</v>
      </c>
      <c r="BT105" s="101">
        <v>44.75</v>
      </c>
      <c r="BU105" s="101">
        <v>6729</v>
      </c>
      <c r="BV105" s="94"/>
      <c r="BW105" s="101">
        <v>7934</v>
      </c>
      <c r="BX105" s="102">
        <v>3902</v>
      </c>
      <c r="BY105" s="140">
        <f t="shared" si="13"/>
        <v>4032</v>
      </c>
      <c r="BZ105" s="95"/>
      <c r="CA105" s="99">
        <f t="shared" si="26"/>
        <v>16321</v>
      </c>
      <c r="CB105" s="101">
        <v>7999</v>
      </c>
      <c r="CC105" s="101">
        <v>8322</v>
      </c>
      <c r="CD105" s="96"/>
      <c r="CE105" s="125">
        <f t="shared" si="27"/>
        <v>25135</v>
      </c>
      <c r="CF105" s="110">
        <v>12276</v>
      </c>
      <c r="CG105" s="110">
        <v>12859</v>
      </c>
      <c r="CH105" s="110">
        <v>6944</v>
      </c>
      <c r="CI105" s="95"/>
      <c r="CJ105" s="99">
        <f t="shared" si="28"/>
        <v>25084</v>
      </c>
      <c r="CK105" s="101">
        <v>12257</v>
      </c>
      <c r="CL105" s="101">
        <v>12827</v>
      </c>
      <c r="CM105" s="101">
        <v>25135</v>
      </c>
      <c r="CN105" s="97"/>
      <c r="CO105" s="98" t="s">
        <v>25</v>
      </c>
      <c r="CP105" s="125">
        <f t="shared" si="29"/>
        <v>29844</v>
      </c>
      <c r="CQ105" s="110">
        <v>14547</v>
      </c>
      <c r="CR105" s="110">
        <v>15297</v>
      </c>
      <c r="CS105" s="110">
        <v>8612</v>
      </c>
      <c r="CT105" s="95"/>
      <c r="CU105" s="99">
        <f t="shared" si="30"/>
        <v>28992</v>
      </c>
      <c r="CV105" s="106">
        <v>14167</v>
      </c>
      <c r="CW105" s="106">
        <v>14825</v>
      </c>
    </row>
    <row r="106" spans="2:101" ht="13.5" customHeight="1" x14ac:dyDescent="0.15">
      <c r="B106" s="174" t="s">
        <v>188</v>
      </c>
      <c r="C106" s="34"/>
      <c r="D106" s="98" t="s">
        <v>26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0"/>
      <c r="O106" s="101"/>
      <c r="P106" s="101"/>
      <c r="Q106" s="101"/>
      <c r="R106" s="100"/>
      <c r="S106" s="100"/>
      <c r="T106" s="101"/>
      <c r="U106" s="100"/>
      <c r="V106" s="100"/>
      <c r="W106" s="100"/>
      <c r="X106" s="101">
        <v>4194</v>
      </c>
      <c r="Y106" s="101">
        <v>4228</v>
      </c>
      <c r="Z106" s="101">
        <v>4262</v>
      </c>
      <c r="AA106" s="101">
        <v>4300</v>
      </c>
      <c r="AB106" s="100">
        <v>4320</v>
      </c>
      <c r="AC106" s="100">
        <v>4285</v>
      </c>
      <c r="AD106" s="101">
        <v>4270</v>
      </c>
      <c r="AE106" s="100">
        <v>4516</v>
      </c>
      <c r="AF106" s="100">
        <v>4582</v>
      </c>
      <c r="AG106" s="101">
        <v>4623</v>
      </c>
      <c r="AH106" s="100">
        <v>4551</v>
      </c>
      <c r="AI106" s="101">
        <v>5107</v>
      </c>
      <c r="AJ106" s="101">
        <v>5565</v>
      </c>
      <c r="AK106" s="101">
        <v>5757</v>
      </c>
      <c r="AL106" s="101">
        <v>5980</v>
      </c>
      <c r="AM106" s="101">
        <v>6416</v>
      </c>
      <c r="AN106" s="101">
        <v>6692</v>
      </c>
      <c r="AO106" s="101">
        <v>6926</v>
      </c>
      <c r="AP106" s="101">
        <v>7190</v>
      </c>
      <c r="AQ106" s="106">
        <v>7414</v>
      </c>
      <c r="AR106" s="106">
        <v>7635</v>
      </c>
      <c r="AS106" s="106">
        <v>7738</v>
      </c>
      <c r="AT106" s="106">
        <v>7781</v>
      </c>
      <c r="AU106" s="106">
        <v>7894</v>
      </c>
      <c r="AV106" s="106"/>
      <c r="AW106" s="106"/>
      <c r="AX106" s="106"/>
      <c r="AY106" s="106">
        <v>8027</v>
      </c>
      <c r="AZ106" s="106">
        <v>8051</v>
      </c>
      <c r="BA106" s="106">
        <v>8294</v>
      </c>
      <c r="BB106" s="106">
        <v>8531</v>
      </c>
      <c r="BC106" s="102">
        <v>8760</v>
      </c>
      <c r="BD106" s="106">
        <v>9167</v>
      </c>
      <c r="BE106" s="106">
        <v>9572</v>
      </c>
      <c r="BF106" s="106">
        <v>9811</v>
      </c>
      <c r="BG106" s="106">
        <v>10178</v>
      </c>
      <c r="BH106" s="106">
        <v>10623</v>
      </c>
      <c r="BI106" s="106">
        <v>11180</v>
      </c>
      <c r="BJ106" s="106">
        <v>11498</v>
      </c>
      <c r="BK106" s="106">
        <v>11672</v>
      </c>
      <c r="BL106" s="106">
        <v>11776</v>
      </c>
      <c r="BM106" s="106">
        <v>11967</v>
      </c>
      <c r="BN106" s="106">
        <v>12092</v>
      </c>
      <c r="BO106" s="106">
        <v>12148</v>
      </c>
      <c r="BP106" s="106">
        <v>12342</v>
      </c>
      <c r="BQ106" s="92" t="s">
        <v>26</v>
      </c>
      <c r="BR106" s="93"/>
      <c r="BS106" s="101">
        <v>225.59</v>
      </c>
      <c r="BT106" s="101">
        <v>225.59</v>
      </c>
      <c r="BU106" s="101">
        <v>6621</v>
      </c>
      <c r="BV106" s="94"/>
      <c r="BW106" s="101">
        <v>18823</v>
      </c>
      <c r="BX106" s="102">
        <v>9300</v>
      </c>
      <c r="BY106" s="140">
        <f t="shared" si="13"/>
        <v>9523</v>
      </c>
      <c r="BZ106" s="95"/>
      <c r="CA106" s="99">
        <f t="shared" si="26"/>
        <v>18814</v>
      </c>
      <c r="CB106" s="101">
        <v>9635</v>
      </c>
      <c r="CC106" s="101">
        <v>9179</v>
      </c>
      <c r="CD106" s="96"/>
      <c r="CE106" s="125">
        <f t="shared" si="27"/>
        <v>22856</v>
      </c>
      <c r="CF106" s="110">
        <v>11656</v>
      </c>
      <c r="CG106" s="110">
        <v>11200</v>
      </c>
      <c r="CH106" s="110">
        <v>6169</v>
      </c>
      <c r="CI106" s="95"/>
      <c r="CJ106" s="99">
        <f t="shared" si="28"/>
        <v>22792</v>
      </c>
      <c r="CK106" s="101">
        <v>11625</v>
      </c>
      <c r="CL106" s="101">
        <v>11167</v>
      </c>
      <c r="CM106" s="101">
        <v>22856</v>
      </c>
      <c r="CN106" s="97"/>
      <c r="CO106" s="98" t="s">
        <v>26</v>
      </c>
      <c r="CP106" s="125">
        <f t="shared" si="29"/>
        <v>24410</v>
      </c>
      <c r="CQ106" s="110">
        <v>12373</v>
      </c>
      <c r="CR106" s="110">
        <v>12037</v>
      </c>
      <c r="CS106" s="110">
        <v>6972</v>
      </c>
      <c r="CT106" s="95"/>
      <c r="CU106" s="99">
        <f t="shared" si="30"/>
        <v>24501</v>
      </c>
      <c r="CV106" s="106">
        <v>12563</v>
      </c>
      <c r="CW106" s="106">
        <v>11938</v>
      </c>
    </row>
    <row r="107" spans="2:101" ht="13.5" customHeight="1" x14ac:dyDescent="0.15">
      <c r="B107" s="174" t="s">
        <v>185</v>
      </c>
      <c r="C107" s="34"/>
      <c r="D107" s="98" t="s">
        <v>27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0"/>
      <c r="O107" s="101"/>
      <c r="P107" s="101"/>
      <c r="Q107" s="101"/>
      <c r="R107" s="100"/>
      <c r="S107" s="100"/>
      <c r="T107" s="101"/>
      <c r="U107" s="100"/>
      <c r="V107" s="100"/>
      <c r="W107" s="100"/>
      <c r="X107" s="101">
        <v>2178</v>
      </c>
      <c r="Y107" s="101">
        <v>2185</v>
      </c>
      <c r="Z107" s="101">
        <v>2181</v>
      </c>
      <c r="AA107" s="101">
        <v>2172</v>
      </c>
      <c r="AB107" s="100">
        <v>2177</v>
      </c>
      <c r="AC107" s="100">
        <v>2175</v>
      </c>
      <c r="AD107" s="101">
        <v>2177</v>
      </c>
      <c r="AE107" s="100">
        <v>2191</v>
      </c>
      <c r="AF107" s="100">
        <v>2189</v>
      </c>
      <c r="AG107" s="101">
        <v>2198</v>
      </c>
      <c r="AH107" s="100">
        <v>2207</v>
      </c>
      <c r="AI107" s="101">
        <v>2212</v>
      </c>
      <c r="AJ107" s="101">
        <v>2224</v>
      </c>
      <c r="AK107" s="101">
        <v>2228</v>
      </c>
      <c r="AL107" s="101">
        <v>2240</v>
      </c>
      <c r="AM107" s="101">
        <v>2267</v>
      </c>
      <c r="AN107" s="101">
        <v>2324</v>
      </c>
      <c r="AO107" s="101">
        <v>2329</v>
      </c>
      <c r="AP107" s="101">
        <v>2343</v>
      </c>
      <c r="AQ107" s="106">
        <v>2354</v>
      </c>
      <c r="AR107" s="106">
        <v>2372</v>
      </c>
      <c r="AS107" s="106">
        <v>2381</v>
      </c>
      <c r="AT107" s="106">
        <v>2405</v>
      </c>
      <c r="AU107" s="106">
        <v>2417</v>
      </c>
      <c r="AV107" s="106"/>
      <c r="AW107" s="106"/>
      <c r="AX107" s="106"/>
      <c r="AY107" s="106">
        <v>2533</v>
      </c>
      <c r="AZ107" s="106">
        <v>2552</v>
      </c>
      <c r="BA107" s="106">
        <v>2567</v>
      </c>
      <c r="BB107" s="106">
        <v>2574</v>
      </c>
      <c r="BC107" s="102">
        <v>2612</v>
      </c>
      <c r="BD107" s="106">
        <v>2618</v>
      </c>
      <c r="BE107" s="106">
        <v>2643</v>
      </c>
      <c r="BF107" s="106">
        <v>2666</v>
      </c>
      <c r="BG107" s="106">
        <v>2689</v>
      </c>
      <c r="BH107" s="106">
        <v>2688</v>
      </c>
      <c r="BI107" s="106">
        <v>2744</v>
      </c>
      <c r="BJ107" s="106">
        <v>2751</v>
      </c>
      <c r="BK107" s="106">
        <v>2769</v>
      </c>
      <c r="BL107" s="106">
        <v>2794</v>
      </c>
      <c r="BM107" s="106">
        <v>2798</v>
      </c>
      <c r="BN107" s="106">
        <v>2842</v>
      </c>
      <c r="BO107" s="106">
        <v>2865</v>
      </c>
      <c r="BP107" s="106">
        <v>2925</v>
      </c>
      <c r="BQ107" s="92" t="s">
        <v>27</v>
      </c>
      <c r="BR107" s="93"/>
      <c r="BS107" s="101">
        <v>82.02</v>
      </c>
      <c r="BT107" s="101">
        <v>82.02</v>
      </c>
      <c r="BU107" s="101">
        <v>2320</v>
      </c>
      <c r="BV107" s="94"/>
      <c r="BW107" s="101">
        <v>10883</v>
      </c>
      <c r="BX107" s="102">
        <v>5209</v>
      </c>
      <c r="BY107" s="140">
        <f t="shared" si="13"/>
        <v>5674</v>
      </c>
      <c r="BZ107" s="95"/>
      <c r="CA107" s="99">
        <f t="shared" si="26"/>
        <v>10426</v>
      </c>
      <c r="CB107" s="101">
        <v>5130</v>
      </c>
      <c r="CC107" s="101">
        <v>5296</v>
      </c>
      <c r="CD107" s="96"/>
      <c r="CE107" s="125">
        <f t="shared" si="27"/>
        <v>10220</v>
      </c>
      <c r="CF107" s="110">
        <v>4983</v>
      </c>
      <c r="CG107" s="110">
        <v>5237</v>
      </c>
      <c r="CH107" s="110">
        <v>2245</v>
      </c>
      <c r="CI107" s="95"/>
      <c r="CJ107" s="99">
        <f t="shared" si="28"/>
        <v>10215</v>
      </c>
      <c r="CK107" s="101">
        <v>4980</v>
      </c>
      <c r="CL107" s="101">
        <v>5235</v>
      </c>
      <c r="CM107" s="101">
        <v>10220</v>
      </c>
      <c r="CN107" s="97"/>
      <c r="CO107" s="98" t="s">
        <v>27</v>
      </c>
      <c r="CP107" s="125">
        <f t="shared" si="29"/>
        <v>9767</v>
      </c>
      <c r="CQ107" s="110">
        <v>4707</v>
      </c>
      <c r="CR107" s="110">
        <v>5060</v>
      </c>
      <c r="CS107" s="110">
        <v>2288</v>
      </c>
      <c r="CT107" s="95"/>
      <c r="CU107" s="99">
        <f t="shared" si="30"/>
        <v>9893</v>
      </c>
      <c r="CV107" s="106">
        <v>4795</v>
      </c>
      <c r="CW107" s="106">
        <v>5098</v>
      </c>
    </row>
    <row r="108" spans="2:101" ht="13.5" customHeight="1" x14ac:dyDescent="0.15">
      <c r="B108" s="174" t="s">
        <v>186</v>
      </c>
      <c r="C108" s="34"/>
      <c r="D108" s="98" t="s">
        <v>28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0"/>
      <c r="O108" s="101"/>
      <c r="P108" s="101"/>
      <c r="Q108" s="101"/>
      <c r="R108" s="100"/>
      <c r="S108" s="100"/>
      <c r="T108" s="101"/>
      <c r="U108" s="100"/>
      <c r="V108" s="100"/>
      <c r="W108" s="100"/>
      <c r="X108" s="101">
        <v>3137</v>
      </c>
      <c r="Y108" s="101">
        <v>3428</v>
      </c>
      <c r="Z108" s="101">
        <v>3675</v>
      </c>
      <c r="AA108" s="101">
        <v>3891</v>
      </c>
      <c r="AB108" s="100">
        <v>4114</v>
      </c>
      <c r="AC108" s="100">
        <v>4368</v>
      </c>
      <c r="AD108" s="101">
        <v>4611</v>
      </c>
      <c r="AE108" s="100">
        <v>4870</v>
      </c>
      <c r="AF108" s="100">
        <v>5092</v>
      </c>
      <c r="AG108" s="101">
        <v>5392</v>
      </c>
      <c r="AH108" s="100">
        <v>5794</v>
      </c>
      <c r="AI108" s="101">
        <v>6430</v>
      </c>
      <c r="AJ108" s="101">
        <v>7013</v>
      </c>
      <c r="AK108" s="101">
        <v>7417</v>
      </c>
      <c r="AL108" s="101">
        <v>7767</v>
      </c>
      <c r="AM108" s="101">
        <v>8169</v>
      </c>
      <c r="AN108" s="101">
        <v>8632</v>
      </c>
      <c r="AO108" s="101">
        <v>9070</v>
      </c>
      <c r="AP108" s="101">
        <v>9586</v>
      </c>
      <c r="AQ108" s="106">
        <v>10055</v>
      </c>
      <c r="AR108" s="106">
        <v>10480</v>
      </c>
      <c r="AS108" s="106">
        <v>10912</v>
      </c>
      <c r="AT108" s="106">
        <v>11308</v>
      </c>
      <c r="AU108" s="106">
        <v>11641</v>
      </c>
      <c r="AV108" s="106"/>
      <c r="AW108" s="106"/>
      <c r="AX108" s="106"/>
      <c r="AY108" s="106">
        <v>13975</v>
      </c>
      <c r="AZ108" s="106">
        <v>14538</v>
      </c>
      <c r="BA108" s="106">
        <v>15011</v>
      </c>
      <c r="BB108" s="106">
        <v>15441</v>
      </c>
      <c r="BC108" s="102">
        <v>15889</v>
      </c>
      <c r="BD108" s="106">
        <v>16328</v>
      </c>
      <c r="BE108" s="106">
        <v>16821</v>
      </c>
      <c r="BF108" s="106">
        <v>17201</v>
      </c>
      <c r="BG108" s="106">
        <v>17722</v>
      </c>
      <c r="BH108" s="106">
        <v>18137</v>
      </c>
      <c r="BI108" s="106">
        <v>18549</v>
      </c>
      <c r="BJ108" s="97"/>
      <c r="BK108" s="97"/>
      <c r="BL108" s="97"/>
      <c r="BM108" s="97"/>
      <c r="BN108" s="97"/>
      <c r="BO108" s="97"/>
      <c r="BP108" s="97"/>
      <c r="BQ108" s="92" t="s">
        <v>249</v>
      </c>
      <c r="BR108" s="93"/>
      <c r="BS108" s="101">
        <v>49.13</v>
      </c>
      <c r="BT108" s="101">
        <v>49.13</v>
      </c>
      <c r="BU108" s="101">
        <v>8451</v>
      </c>
      <c r="BV108" s="94"/>
      <c r="BW108" s="101">
        <v>4825</v>
      </c>
      <c r="BX108" s="102">
        <v>2327</v>
      </c>
      <c r="BY108" s="140">
        <f t="shared" si="13"/>
        <v>2498</v>
      </c>
      <c r="BZ108" s="95"/>
      <c r="CA108" s="99">
        <f t="shared" si="26"/>
        <v>24611</v>
      </c>
      <c r="CB108" s="101">
        <v>12182</v>
      </c>
      <c r="CC108" s="101">
        <v>12429</v>
      </c>
      <c r="CD108" s="96"/>
      <c r="CE108" s="125">
        <f t="shared" si="27"/>
        <v>30224</v>
      </c>
      <c r="CF108" s="110">
        <v>14966</v>
      </c>
      <c r="CG108" s="110">
        <v>15258</v>
      </c>
      <c r="CH108" s="110">
        <v>8657</v>
      </c>
      <c r="CI108" s="95"/>
      <c r="CJ108" s="99">
        <f t="shared" si="28"/>
        <v>30180</v>
      </c>
      <c r="CK108" s="101">
        <v>14945</v>
      </c>
      <c r="CL108" s="101">
        <v>15235</v>
      </c>
      <c r="CM108" s="101">
        <v>30224</v>
      </c>
      <c r="CN108" s="97"/>
      <c r="CO108" s="98" t="s">
        <v>28</v>
      </c>
      <c r="CP108" s="125">
        <f t="shared" si="29"/>
        <v>35906</v>
      </c>
      <c r="CQ108" s="110">
        <v>17700</v>
      </c>
      <c r="CR108" s="110">
        <v>18206</v>
      </c>
      <c r="CS108" s="110">
        <v>10886</v>
      </c>
      <c r="CT108" s="95"/>
      <c r="CU108" s="99">
        <f t="shared" si="30"/>
        <v>35034</v>
      </c>
      <c r="CV108" s="106">
        <v>17362</v>
      </c>
      <c r="CW108" s="106">
        <v>17672</v>
      </c>
    </row>
    <row r="109" spans="2:101" ht="13.5" customHeight="1" x14ac:dyDescent="0.15">
      <c r="B109" s="174" t="s">
        <v>187</v>
      </c>
      <c r="C109" s="34"/>
      <c r="D109" s="98" t="s">
        <v>29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0"/>
      <c r="O109" s="101"/>
      <c r="P109" s="101"/>
      <c r="Q109" s="101"/>
      <c r="R109" s="100"/>
      <c r="S109" s="100"/>
      <c r="T109" s="101"/>
      <c r="U109" s="100"/>
      <c r="V109" s="100"/>
      <c r="W109" s="100"/>
      <c r="X109" s="101">
        <v>1153</v>
      </c>
      <c r="Y109" s="101">
        <v>1155</v>
      </c>
      <c r="Z109" s="101">
        <v>1179</v>
      </c>
      <c r="AA109" s="101">
        <v>1245</v>
      </c>
      <c r="AB109" s="100">
        <v>1266</v>
      </c>
      <c r="AC109" s="100">
        <v>1280</v>
      </c>
      <c r="AD109" s="101">
        <v>1277</v>
      </c>
      <c r="AE109" s="100">
        <v>1301</v>
      </c>
      <c r="AF109" s="100">
        <v>1316</v>
      </c>
      <c r="AG109" s="101">
        <v>1312</v>
      </c>
      <c r="AH109" s="100">
        <v>1385</v>
      </c>
      <c r="AI109" s="101">
        <v>1459</v>
      </c>
      <c r="AJ109" s="101">
        <v>1489</v>
      </c>
      <c r="AK109" s="101">
        <v>1535</v>
      </c>
      <c r="AL109" s="101">
        <v>1546</v>
      </c>
      <c r="AM109" s="101">
        <v>1552</v>
      </c>
      <c r="AN109" s="101">
        <v>1550</v>
      </c>
      <c r="AO109" s="101">
        <v>1592</v>
      </c>
      <c r="AP109" s="101">
        <v>1605</v>
      </c>
      <c r="AQ109" s="106">
        <v>1596</v>
      </c>
      <c r="AR109" s="106">
        <v>1650</v>
      </c>
      <c r="AS109" s="106">
        <v>1642</v>
      </c>
      <c r="AT109" s="106">
        <v>1641</v>
      </c>
      <c r="AU109" s="106">
        <v>1613</v>
      </c>
      <c r="AV109" s="106"/>
      <c r="AW109" s="106"/>
      <c r="AX109" s="106"/>
      <c r="AY109" s="106">
        <v>1572</v>
      </c>
      <c r="AZ109" s="106">
        <v>1580</v>
      </c>
      <c r="BA109" s="106">
        <v>1595</v>
      </c>
      <c r="BB109" s="106">
        <v>1575</v>
      </c>
      <c r="BC109" s="102">
        <v>1570</v>
      </c>
      <c r="BD109" s="106">
        <v>1616</v>
      </c>
      <c r="BE109" s="106">
        <v>1678</v>
      </c>
      <c r="BF109" s="106">
        <v>1706</v>
      </c>
      <c r="BG109" s="106">
        <v>1811</v>
      </c>
      <c r="BH109" s="106">
        <v>1848</v>
      </c>
      <c r="BI109" s="106">
        <v>1978</v>
      </c>
      <c r="BJ109" s="106">
        <v>1999</v>
      </c>
      <c r="BK109" s="106">
        <v>2049</v>
      </c>
      <c r="BL109" s="106">
        <v>2108</v>
      </c>
      <c r="BM109" s="106">
        <v>2125</v>
      </c>
      <c r="BN109" s="106">
        <v>2107</v>
      </c>
      <c r="BO109" s="106">
        <v>2102</v>
      </c>
      <c r="BP109" s="106">
        <v>2102</v>
      </c>
      <c r="BQ109" s="92" t="s">
        <v>29</v>
      </c>
      <c r="BR109" s="93"/>
      <c r="BS109" s="101">
        <v>60.19</v>
      </c>
      <c r="BT109" s="101">
        <v>60.19</v>
      </c>
      <c r="BU109" s="101">
        <v>1546</v>
      </c>
      <c r="BV109" s="94"/>
      <c r="BW109" s="101">
        <v>5575</v>
      </c>
      <c r="BX109" s="102">
        <v>2754</v>
      </c>
      <c r="BY109" s="140">
        <f t="shared" si="13"/>
        <v>2821</v>
      </c>
      <c r="BZ109" s="95"/>
      <c r="CA109" s="99">
        <f t="shared" si="26"/>
        <v>5885</v>
      </c>
      <c r="CB109" s="101">
        <v>2929</v>
      </c>
      <c r="CC109" s="101">
        <v>2956</v>
      </c>
      <c r="CD109" s="96"/>
      <c r="CE109" s="125">
        <f t="shared" si="27"/>
        <v>6028</v>
      </c>
      <c r="CF109" s="110">
        <v>2990</v>
      </c>
      <c r="CG109" s="110">
        <v>3038</v>
      </c>
      <c r="CH109" s="110">
        <v>1571</v>
      </c>
      <c r="CI109" s="95"/>
      <c r="CJ109" s="99">
        <f t="shared" si="28"/>
        <v>6021</v>
      </c>
      <c r="CK109" s="101">
        <v>2987</v>
      </c>
      <c r="CL109" s="101">
        <v>3034</v>
      </c>
      <c r="CM109" s="101">
        <v>6028</v>
      </c>
      <c r="CN109" s="97"/>
      <c r="CO109" s="98" t="s">
        <v>29</v>
      </c>
      <c r="CP109" s="125">
        <f t="shared" si="29"/>
        <v>5992</v>
      </c>
      <c r="CQ109" s="110">
        <v>2957</v>
      </c>
      <c r="CR109" s="110">
        <v>3035</v>
      </c>
      <c r="CS109" s="110">
        <v>1618</v>
      </c>
      <c r="CT109" s="95"/>
      <c r="CU109" s="99">
        <f t="shared" si="30"/>
        <v>6020</v>
      </c>
      <c r="CV109" s="106">
        <v>2961</v>
      </c>
      <c r="CW109" s="106">
        <v>3059</v>
      </c>
    </row>
    <row r="110" spans="2:101" ht="13.5" customHeight="1" x14ac:dyDescent="0.15">
      <c r="B110" s="174" t="s">
        <v>190</v>
      </c>
      <c r="C110" s="34"/>
      <c r="D110" s="98" t="s">
        <v>33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0"/>
      <c r="O110" s="101"/>
      <c r="P110" s="101"/>
      <c r="Q110" s="101"/>
      <c r="R110" s="100"/>
      <c r="S110" s="100"/>
      <c r="T110" s="101"/>
      <c r="U110" s="100"/>
      <c r="V110" s="100"/>
      <c r="W110" s="100"/>
      <c r="X110" s="101">
        <v>1766</v>
      </c>
      <c r="Y110" s="101">
        <v>1783</v>
      </c>
      <c r="Z110" s="101">
        <v>1790</v>
      </c>
      <c r="AA110" s="101">
        <v>1803</v>
      </c>
      <c r="AB110" s="100">
        <v>1796</v>
      </c>
      <c r="AC110" s="100">
        <v>1815</v>
      </c>
      <c r="AD110" s="101">
        <v>1821</v>
      </c>
      <c r="AE110" s="100">
        <v>1830</v>
      </c>
      <c r="AF110" s="100">
        <v>1830</v>
      </c>
      <c r="AG110" s="101">
        <v>1822</v>
      </c>
      <c r="AH110" s="100">
        <v>1824</v>
      </c>
      <c r="AI110" s="101">
        <v>1815</v>
      </c>
      <c r="AJ110" s="101">
        <v>1807</v>
      </c>
      <c r="AK110" s="101">
        <v>1819</v>
      </c>
      <c r="AL110" s="101">
        <v>1823</v>
      </c>
      <c r="AM110" s="101">
        <v>1825</v>
      </c>
      <c r="AN110" s="101">
        <v>1828</v>
      </c>
      <c r="AO110" s="101">
        <v>1841</v>
      </c>
      <c r="AP110" s="106">
        <v>1851</v>
      </c>
      <c r="AQ110" s="106">
        <v>1960</v>
      </c>
      <c r="AR110" s="106">
        <v>1991</v>
      </c>
      <c r="AS110" s="106">
        <v>1995</v>
      </c>
      <c r="AT110" s="106">
        <v>1990</v>
      </c>
      <c r="AU110" s="106">
        <v>1998</v>
      </c>
      <c r="AV110" s="106"/>
      <c r="AW110" s="106"/>
      <c r="AX110" s="106"/>
      <c r="AY110" s="106">
        <v>1933</v>
      </c>
      <c r="AZ110" s="106">
        <v>1956</v>
      </c>
      <c r="BA110" s="106">
        <v>1954</v>
      </c>
      <c r="BB110" s="106">
        <v>1929</v>
      </c>
      <c r="BC110" s="102">
        <v>1954</v>
      </c>
      <c r="BD110" s="106">
        <v>1954</v>
      </c>
      <c r="BE110" s="106">
        <v>1970</v>
      </c>
      <c r="BF110" s="106">
        <v>1960</v>
      </c>
      <c r="BG110" s="106">
        <v>2047</v>
      </c>
      <c r="BH110" s="106">
        <v>2047</v>
      </c>
      <c r="BI110" s="106">
        <v>2113</v>
      </c>
      <c r="BJ110" s="106">
        <v>2104</v>
      </c>
      <c r="BK110" s="106">
        <v>2098</v>
      </c>
      <c r="BL110" s="106">
        <v>2083</v>
      </c>
      <c r="BM110" s="106">
        <v>2091</v>
      </c>
      <c r="BN110" s="106">
        <v>2077</v>
      </c>
      <c r="BO110" s="106">
        <v>2078</v>
      </c>
      <c r="BP110" s="106">
        <v>2098</v>
      </c>
      <c r="BQ110" s="92" t="s">
        <v>33</v>
      </c>
      <c r="BR110" s="93"/>
      <c r="BS110" s="101">
        <v>109.23</v>
      </c>
      <c r="BT110" s="101">
        <v>109.23</v>
      </c>
      <c r="BU110" s="101">
        <v>1832</v>
      </c>
      <c r="BV110" s="94"/>
      <c r="BW110" s="101">
        <v>9146</v>
      </c>
      <c r="BX110" s="102">
        <v>4464</v>
      </c>
      <c r="BY110" s="140">
        <f>BW110-BX110</f>
        <v>4682</v>
      </c>
      <c r="BZ110" s="95"/>
      <c r="CA110" s="99">
        <f>CB110+CC110</f>
        <v>8717</v>
      </c>
      <c r="CB110" s="106">
        <v>4280</v>
      </c>
      <c r="CC110" s="101">
        <v>4437</v>
      </c>
      <c r="CD110" s="96"/>
      <c r="CE110" s="125">
        <f>SUM(CF110:CG110)</f>
        <v>8463</v>
      </c>
      <c r="CF110" s="110">
        <v>4175</v>
      </c>
      <c r="CG110" s="110">
        <v>4288</v>
      </c>
      <c r="CH110" s="110">
        <v>1833</v>
      </c>
      <c r="CI110" s="95"/>
      <c r="CJ110" s="99">
        <f>CK110+CL110</f>
        <v>8435</v>
      </c>
      <c r="CK110" s="106">
        <v>4166</v>
      </c>
      <c r="CL110" s="106">
        <v>4269</v>
      </c>
      <c r="CM110" s="106">
        <v>8463</v>
      </c>
      <c r="CN110" s="97"/>
      <c r="CO110" s="98" t="s">
        <v>33</v>
      </c>
      <c r="CP110" s="125">
        <f>SUM(CQ110:CR110)</f>
        <v>8162</v>
      </c>
      <c r="CQ110" s="110">
        <v>4018</v>
      </c>
      <c r="CR110" s="110">
        <v>4144</v>
      </c>
      <c r="CS110" s="110">
        <v>1923</v>
      </c>
      <c r="CT110" s="95"/>
      <c r="CU110" s="99">
        <f>CV110+CW110</f>
        <v>8291</v>
      </c>
      <c r="CV110" s="106">
        <v>4100</v>
      </c>
      <c r="CW110" s="106">
        <v>4191</v>
      </c>
    </row>
    <row r="111" spans="2:101" ht="13.5" customHeight="1" x14ac:dyDescent="0.15">
      <c r="B111" s="174" t="s">
        <v>189</v>
      </c>
      <c r="C111" s="34"/>
      <c r="D111" s="98" t="s">
        <v>87</v>
      </c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>
        <f t="shared" ref="X111:AU111" si="31">X133+X132+X131</f>
        <v>7288</v>
      </c>
      <c r="Y111" s="99">
        <f t="shared" si="31"/>
        <v>7232</v>
      </c>
      <c r="Z111" s="99">
        <f t="shared" si="31"/>
        <v>7265</v>
      </c>
      <c r="AA111" s="99">
        <f t="shared" si="31"/>
        <v>7278</v>
      </c>
      <c r="AB111" s="99">
        <f t="shared" si="31"/>
        <v>7278</v>
      </c>
      <c r="AC111" s="99">
        <f t="shared" si="31"/>
        <v>7304</v>
      </c>
      <c r="AD111" s="99">
        <f t="shared" si="31"/>
        <v>7312</v>
      </c>
      <c r="AE111" s="99">
        <f t="shared" si="31"/>
        <v>7329</v>
      </c>
      <c r="AF111" s="99">
        <f t="shared" si="31"/>
        <v>7373</v>
      </c>
      <c r="AG111" s="99">
        <f t="shared" si="31"/>
        <v>7379</v>
      </c>
      <c r="AH111" s="99">
        <f t="shared" si="31"/>
        <v>7396</v>
      </c>
      <c r="AI111" s="99">
        <f t="shared" si="31"/>
        <v>7401</v>
      </c>
      <c r="AJ111" s="99">
        <f t="shared" si="31"/>
        <v>7419</v>
      </c>
      <c r="AK111" s="99">
        <f t="shared" si="31"/>
        <v>7434</v>
      </c>
      <c r="AL111" s="99">
        <f t="shared" si="31"/>
        <v>7479</v>
      </c>
      <c r="AM111" s="99">
        <f t="shared" si="31"/>
        <v>7539</v>
      </c>
      <c r="AN111" s="99">
        <f t="shared" si="31"/>
        <v>7572</v>
      </c>
      <c r="AO111" s="99">
        <f t="shared" si="31"/>
        <v>7618</v>
      </c>
      <c r="AP111" s="99">
        <f t="shared" si="31"/>
        <v>7636</v>
      </c>
      <c r="AQ111" s="99">
        <f t="shared" si="31"/>
        <v>7707</v>
      </c>
      <c r="AR111" s="99">
        <f t="shared" si="31"/>
        <v>7740</v>
      </c>
      <c r="AS111" s="99">
        <f t="shared" si="31"/>
        <v>7727</v>
      </c>
      <c r="AT111" s="99">
        <f t="shared" si="31"/>
        <v>7759</v>
      </c>
      <c r="AU111" s="99">
        <f t="shared" si="31"/>
        <v>7771</v>
      </c>
      <c r="AV111" s="101"/>
      <c r="AW111" s="101"/>
      <c r="AX111" s="101"/>
      <c r="AY111" s="101">
        <v>7865</v>
      </c>
      <c r="AZ111" s="101">
        <v>7867</v>
      </c>
      <c r="BA111" s="101">
        <v>7883</v>
      </c>
      <c r="BB111" s="101">
        <v>7941</v>
      </c>
      <c r="BC111" s="102">
        <v>7941</v>
      </c>
      <c r="BD111" s="106">
        <v>7956</v>
      </c>
      <c r="BE111" s="106">
        <v>7987</v>
      </c>
      <c r="BF111" s="106">
        <v>7991</v>
      </c>
      <c r="BG111" s="106">
        <v>7974</v>
      </c>
      <c r="BH111" s="106">
        <v>7980</v>
      </c>
      <c r="BI111" s="106">
        <v>8072</v>
      </c>
      <c r="BJ111" s="106">
        <v>8093</v>
      </c>
      <c r="BK111" s="106">
        <v>8110</v>
      </c>
      <c r="BL111" s="106">
        <v>8106</v>
      </c>
      <c r="BM111" s="106">
        <v>8154</v>
      </c>
      <c r="BN111" s="106">
        <v>8176</v>
      </c>
      <c r="BO111" s="106">
        <v>8168</v>
      </c>
      <c r="BP111" s="106">
        <v>8232</v>
      </c>
      <c r="BQ111" s="92" t="s">
        <v>87</v>
      </c>
      <c r="BR111" s="93"/>
      <c r="BS111" s="99">
        <f>SUM(BS131:BS133)</f>
        <v>460.82000000000005</v>
      </c>
      <c r="BT111" s="99">
        <f>SUM(BT131:BT133)</f>
        <v>460.82000000000005</v>
      </c>
      <c r="BU111" s="99">
        <f>SUM(BU131:BU133)</f>
        <v>7586</v>
      </c>
      <c r="BV111" s="141"/>
      <c r="BW111" s="99">
        <f>SUM(BW131:BW133)</f>
        <v>33687</v>
      </c>
      <c r="BX111" s="99">
        <f>SUM(BX131:BX133)</f>
        <v>15970</v>
      </c>
      <c r="BY111" s="99">
        <f>SUM(BY131:BY133)</f>
        <v>17717</v>
      </c>
      <c r="BZ111" s="95"/>
      <c r="CA111" s="99">
        <f>SUM(CA131:CA133)</f>
        <v>30184</v>
      </c>
      <c r="CB111" s="99">
        <f>SUM(CB131:CB133)</f>
        <v>14662</v>
      </c>
      <c r="CC111" s="99">
        <f>SUM(CC131:CC133)</f>
        <v>15522</v>
      </c>
      <c r="CD111" s="96"/>
      <c r="CE111" s="99">
        <f>SUM(CE131:CE133)</f>
        <v>29466</v>
      </c>
      <c r="CF111" s="99">
        <f>SUM(CF131:CF133)</f>
        <v>14366</v>
      </c>
      <c r="CG111" s="99">
        <f>SUM(CG131:CG133)</f>
        <v>15100</v>
      </c>
      <c r="CH111" s="99">
        <f>SUM(CH131:CH133)</f>
        <v>7518</v>
      </c>
      <c r="CI111" s="95"/>
      <c r="CJ111" s="99">
        <f>SUM(CJ131:CJ133)</f>
        <v>29410</v>
      </c>
      <c r="CK111" s="99">
        <f>SUM(CK131:CK133)</f>
        <v>14337</v>
      </c>
      <c r="CL111" s="99">
        <f>SUM(CL131:CL133)</f>
        <v>15073</v>
      </c>
      <c r="CM111" s="99">
        <f>SUM(CM131:CM133)</f>
        <v>29466</v>
      </c>
      <c r="CN111" s="97"/>
      <c r="CO111" s="98"/>
      <c r="CP111" s="99">
        <f>SUM(CP131:CP133)</f>
        <v>28330</v>
      </c>
      <c r="CQ111" s="99">
        <f>SUM(CQ131:CQ133)</f>
        <v>13832</v>
      </c>
      <c r="CR111" s="99">
        <f>SUM(CR131:CR133)</f>
        <v>14498</v>
      </c>
      <c r="CS111" s="99">
        <f>SUM(CS131:CS133)</f>
        <v>7669</v>
      </c>
      <c r="CT111" s="95"/>
      <c r="CU111" s="99">
        <f>SUM(CU131:CU133)</f>
        <v>28651</v>
      </c>
      <c r="CV111" s="99">
        <f>SUM(CV131:CV133)</f>
        <v>13954</v>
      </c>
      <c r="CW111" s="99">
        <f>SUM(CW131:CW133)</f>
        <v>14697</v>
      </c>
    </row>
    <row r="112" spans="2:101" ht="13.5" customHeight="1" x14ac:dyDescent="0.15">
      <c r="B112" s="174" t="s">
        <v>191</v>
      </c>
      <c r="C112" s="34"/>
      <c r="D112" s="98" t="s">
        <v>39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0"/>
      <c r="O112" s="101"/>
      <c r="P112" s="101"/>
      <c r="Q112" s="101"/>
      <c r="R112" s="100"/>
      <c r="S112" s="100"/>
      <c r="T112" s="101"/>
      <c r="U112" s="100"/>
      <c r="V112" s="100"/>
      <c r="W112" s="100"/>
      <c r="X112" s="101">
        <v>5193</v>
      </c>
      <c r="Y112" s="101">
        <v>5246</v>
      </c>
      <c r="Z112" s="101">
        <v>5256</v>
      </c>
      <c r="AA112" s="101">
        <v>5312</v>
      </c>
      <c r="AB112" s="100">
        <v>5320</v>
      </c>
      <c r="AC112" s="100">
        <v>5319</v>
      </c>
      <c r="AD112" s="101">
        <v>5385</v>
      </c>
      <c r="AE112" s="100">
        <v>5428</v>
      </c>
      <c r="AF112" s="100">
        <v>5463</v>
      </c>
      <c r="AG112" s="101">
        <v>5473</v>
      </c>
      <c r="AH112" s="100">
        <v>5478</v>
      </c>
      <c r="AI112" s="101">
        <v>5500</v>
      </c>
      <c r="AJ112" s="101">
        <v>5489</v>
      </c>
      <c r="AK112" s="101">
        <v>5497</v>
      </c>
      <c r="AL112" s="101">
        <v>5495</v>
      </c>
      <c r="AM112" s="101">
        <v>5521</v>
      </c>
      <c r="AN112" s="101">
        <v>5558</v>
      </c>
      <c r="AO112" s="101">
        <v>5583</v>
      </c>
      <c r="AP112" s="106">
        <v>5572</v>
      </c>
      <c r="AQ112" s="106">
        <v>5573</v>
      </c>
      <c r="AR112" s="106">
        <v>5599</v>
      </c>
      <c r="AS112" s="106">
        <v>5650</v>
      </c>
      <c r="AT112" s="106">
        <v>5698</v>
      </c>
      <c r="AU112" s="106">
        <v>5738</v>
      </c>
      <c r="AV112" s="106"/>
      <c r="AW112" s="106"/>
      <c r="AX112" s="106"/>
      <c r="AY112" s="106">
        <v>5770</v>
      </c>
      <c r="AZ112" s="106">
        <v>5761</v>
      </c>
      <c r="BA112" s="106">
        <v>5787</v>
      </c>
      <c r="BB112" s="106">
        <v>5809</v>
      </c>
      <c r="BC112" s="102">
        <v>5838</v>
      </c>
      <c r="BD112" s="106">
        <v>5852</v>
      </c>
      <c r="BE112" s="106">
        <v>5878</v>
      </c>
      <c r="BF112" s="101">
        <v>5850</v>
      </c>
      <c r="BG112" s="101">
        <v>5924</v>
      </c>
      <c r="BH112" s="101">
        <v>5953</v>
      </c>
      <c r="BI112" s="106">
        <v>6030</v>
      </c>
      <c r="BJ112" s="106">
        <v>6069</v>
      </c>
      <c r="BK112" s="106">
        <v>6057</v>
      </c>
      <c r="BL112" s="106">
        <v>6057</v>
      </c>
      <c r="BM112" s="106">
        <v>6010</v>
      </c>
      <c r="BN112" s="106">
        <v>5994</v>
      </c>
      <c r="BO112" s="106">
        <v>5970</v>
      </c>
      <c r="BP112" s="106">
        <v>6009</v>
      </c>
      <c r="BQ112" s="92" t="s">
        <v>39</v>
      </c>
      <c r="BR112" s="93"/>
      <c r="BS112" s="101">
        <v>82.08</v>
      </c>
      <c r="BT112" s="101">
        <v>82.08</v>
      </c>
      <c r="BU112" s="101">
        <v>5550</v>
      </c>
      <c r="BV112" s="94"/>
      <c r="BW112" s="101">
        <v>21226</v>
      </c>
      <c r="BX112" s="102">
        <v>10249</v>
      </c>
      <c r="BY112" s="140">
        <f>BW112-BX112</f>
        <v>10977</v>
      </c>
      <c r="BZ112" s="95"/>
      <c r="CA112" s="99">
        <f>CB112+CC112</f>
        <v>20871</v>
      </c>
      <c r="CB112" s="106">
        <v>10225</v>
      </c>
      <c r="CC112" s="101">
        <v>10646</v>
      </c>
      <c r="CD112" s="96"/>
      <c r="CE112" s="125">
        <f>SUM(CF112:CG112)</f>
        <v>20170</v>
      </c>
      <c r="CF112" s="110">
        <v>9805</v>
      </c>
      <c r="CG112" s="110">
        <v>10365</v>
      </c>
      <c r="CH112" s="110">
        <v>5467</v>
      </c>
      <c r="CI112" s="95"/>
      <c r="CJ112" s="99">
        <f>CK112+CL112</f>
        <v>20149</v>
      </c>
      <c r="CK112" s="106">
        <v>9796</v>
      </c>
      <c r="CL112" s="106">
        <v>10353</v>
      </c>
      <c r="CM112" s="106">
        <v>20170</v>
      </c>
      <c r="CN112" s="97"/>
      <c r="CO112" s="98" t="s">
        <v>39</v>
      </c>
      <c r="CP112" s="125">
        <f>SUM(CQ112:CR112)</f>
        <v>19313</v>
      </c>
      <c r="CQ112" s="110">
        <v>9363</v>
      </c>
      <c r="CR112" s="110">
        <v>9950</v>
      </c>
      <c r="CS112" s="110">
        <v>5517</v>
      </c>
      <c r="CT112" s="95"/>
      <c r="CU112" s="99">
        <f>CV112+CW112</f>
        <v>19478</v>
      </c>
      <c r="CV112" s="106">
        <v>9438</v>
      </c>
      <c r="CW112" s="106">
        <v>10040</v>
      </c>
    </row>
    <row r="113" spans="2:101" ht="13.5" customHeight="1" x14ac:dyDescent="0.15">
      <c r="B113" s="174" t="s">
        <v>192</v>
      </c>
      <c r="C113" s="34"/>
      <c r="D113" s="98" t="s">
        <v>113</v>
      </c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>
        <f t="shared" ref="X113:AU113" si="32">X141+X140</f>
        <v>6863</v>
      </c>
      <c r="Y113" s="99">
        <f t="shared" si="32"/>
        <v>6941</v>
      </c>
      <c r="Z113" s="99">
        <f t="shared" si="32"/>
        <v>7030</v>
      </c>
      <c r="AA113" s="99">
        <f t="shared" si="32"/>
        <v>7081</v>
      </c>
      <c r="AB113" s="99">
        <f t="shared" si="32"/>
        <v>7157</v>
      </c>
      <c r="AC113" s="99">
        <f t="shared" si="32"/>
        <v>7209</v>
      </c>
      <c r="AD113" s="99">
        <f t="shared" si="32"/>
        <v>7223</v>
      </c>
      <c r="AE113" s="99">
        <f t="shared" si="32"/>
        <v>7227</v>
      </c>
      <c r="AF113" s="99">
        <f t="shared" si="32"/>
        <v>7232</v>
      </c>
      <c r="AG113" s="99">
        <f t="shared" si="32"/>
        <v>7242</v>
      </c>
      <c r="AH113" s="99">
        <f t="shared" si="32"/>
        <v>7268</v>
      </c>
      <c r="AI113" s="99">
        <f t="shared" si="32"/>
        <v>7293</v>
      </c>
      <c r="AJ113" s="99">
        <f t="shared" si="32"/>
        <v>7301</v>
      </c>
      <c r="AK113" s="99">
        <f t="shared" si="32"/>
        <v>7314</v>
      </c>
      <c r="AL113" s="99">
        <f t="shared" si="32"/>
        <v>7400</v>
      </c>
      <c r="AM113" s="99">
        <f t="shared" si="32"/>
        <v>7496</v>
      </c>
      <c r="AN113" s="99">
        <f t="shared" si="32"/>
        <v>7573</v>
      </c>
      <c r="AO113" s="99">
        <f t="shared" si="32"/>
        <v>7709</v>
      </c>
      <c r="AP113" s="99">
        <f t="shared" si="32"/>
        <v>7798</v>
      </c>
      <c r="AQ113" s="99">
        <f t="shared" si="32"/>
        <v>7873</v>
      </c>
      <c r="AR113" s="99">
        <f t="shared" si="32"/>
        <v>7920</v>
      </c>
      <c r="AS113" s="99">
        <f t="shared" si="32"/>
        <v>7963</v>
      </c>
      <c r="AT113" s="99">
        <f t="shared" si="32"/>
        <v>8008</v>
      </c>
      <c r="AU113" s="99">
        <f t="shared" si="32"/>
        <v>8022</v>
      </c>
      <c r="AV113" s="99"/>
      <c r="AW113" s="99"/>
      <c r="AX113" s="99"/>
      <c r="AY113" s="106">
        <v>8238</v>
      </c>
      <c r="AZ113" s="106">
        <v>8337</v>
      </c>
      <c r="BA113" s="106">
        <v>8349</v>
      </c>
      <c r="BB113" s="106">
        <v>8408</v>
      </c>
      <c r="BC113" s="102">
        <v>8418</v>
      </c>
      <c r="BD113" s="106">
        <v>8454</v>
      </c>
      <c r="BE113" s="106">
        <v>8530</v>
      </c>
      <c r="BF113" s="106">
        <v>8592</v>
      </c>
      <c r="BG113" s="106">
        <v>8691</v>
      </c>
      <c r="BH113" s="106">
        <v>8820</v>
      </c>
      <c r="BI113" s="106">
        <v>8960</v>
      </c>
      <c r="BJ113" s="106">
        <v>9010</v>
      </c>
      <c r="BK113" s="106">
        <v>9046</v>
      </c>
      <c r="BL113" s="106">
        <v>9109</v>
      </c>
      <c r="BM113" s="106">
        <v>9147</v>
      </c>
      <c r="BN113" s="106">
        <v>9241</v>
      </c>
      <c r="BO113" s="106">
        <v>9256</v>
      </c>
      <c r="BP113" s="106">
        <v>9300</v>
      </c>
      <c r="BQ113" s="92" t="s">
        <v>113</v>
      </c>
      <c r="BR113" s="93"/>
      <c r="BS113" s="99">
        <f>BS141+BS140</f>
        <v>75.06</v>
      </c>
      <c r="BT113" s="99">
        <f>BT141+BT140</f>
        <v>75.06</v>
      </c>
      <c r="BU113" s="99">
        <f>BU141+BU140</f>
        <v>7558</v>
      </c>
      <c r="BV113" s="94"/>
      <c r="BW113" s="99">
        <f>BW141+BW140</f>
        <v>27287</v>
      </c>
      <c r="BX113" s="99">
        <f>BX141+BX140</f>
        <v>13044</v>
      </c>
      <c r="BY113" s="99">
        <f>BY141+BY140</f>
        <v>14243</v>
      </c>
      <c r="BZ113" s="95"/>
      <c r="CA113" s="101"/>
      <c r="CB113" s="106"/>
      <c r="CC113" s="101"/>
      <c r="CD113" s="96"/>
      <c r="CE113" s="110"/>
      <c r="CF113" s="110"/>
      <c r="CG113" s="110"/>
      <c r="CH113" s="110"/>
      <c r="CI113" s="95"/>
      <c r="CJ113" s="101"/>
      <c r="CK113" s="106"/>
      <c r="CL113" s="106"/>
      <c r="CM113" s="106"/>
      <c r="CN113" s="97"/>
      <c r="CO113" s="98"/>
      <c r="CP113" s="110"/>
      <c r="CQ113" s="110"/>
      <c r="CR113" s="110"/>
      <c r="CS113" s="110"/>
      <c r="CT113" s="95"/>
      <c r="CU113" s="99"/>
      <c r="CV113" s="106"/>
      <c r="CW113" s="106"/>
    </row>
    <row r="114" spans="2:101" ht="13.5" customHeight="1" x14ac:dyDescent="0.15">
      <c r="B114" s="174" t="s">
        <v>193</v>
      </c>
      <c r="C114" s="34"/>
      <c r="D114" s="98" t="s">
        <v>68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0"/>
      <c r="O114" s="101"/>
      <c r="P114" s="101"/>
      <c r="Q114" s="101"/>
      <c r="R114" s="100"/>
      <c r="S114" s="100"/>
      <c r="T114" s="101"/>
      <c r="U114" s="100"/>
      <c r="V114" s="100"/>
      <c r="W114" s="100"/>
      <c r="X114" s="101">
        <v>4160</v>
      </c>
      <c r="Y114" s="101">
        <v>4117</v>
      </c>
      <c r="Z114" s="101">
        <v>4118</v>
      </c>
      <c r="AA114" s="101">
        <v>4177</v>
      </c>
      <c r="AB114" s="100">
        <v>4327</v>
      </c>
      <c r="AC114" s="100">
        <v>4253</v>
      </c>
      <c r="AD114" s="101">
        <v>4228</v>
      </c>
      <c r="AE114" s="100">
        <v>4210</v>
      </c>
      <c r="AF114" s="100">
        <v>4196</v>
      </c>
      <c r="AG114" s="101">
        <v>4174</v>
      </c>
      <c r="AH114" s="100">
        <v>4140</v>
      </c>
      <c r="AI114" s="101">
        <v>4128</v>
      </c>
      <c r="AJ114" s="101">
        <v>4110</v>
      </c>
      <c r="AK114" s="101">
        <v>4096</v>
      </c>
      <c r="AL114" s="101">
        <v>4107</v>
      </c>
      <c r="AM114" s="101">
        <v>4101</v>
      </c>
      <c r="AN114" s="101">
        <v>4054</v>
      </c>
      <c r="AO114" s="101">
        <v>3997</v>
      </c>
      <c r="AP114" s="101">
        <v>3996</v>
      </c>
      <c r="AQ114" s="106">
        <v>4020</v>
      </c>
      <c r="AR114" s="106">
        <v>4046</v>
      </c>
      <c r="AS114" s="106">
        <v>4036</v>
      </c>
      <c r="AT114" s="106">
        <v>4014</v>
      </c>
      <c r="AU114" s="106">
        <v>3959</v>
      </c>
      <c r="AV114" s="106"/>
      <c r="AW114" s="106"/>
      <c r="AX114" s="106"/>
      <c r="AY114" s="106">
        <v>3870</v>
      </c>
      <c r="AZ114" s="106">
        <v>3907</v>
      </c>
      <c r="BA114" s="106">
        <v>3905</v>
      </c>
      <c r="BB114" s="106">
        <v>3897</v>
      </c>
      <c r="BC114" s="102">
        <v>3883</v>
      </c>
      <c r="BD114" s="106">
        <v>3794</v>
      </c>
      <c r="BE114" s="106">
        <v>3426</v>
      </c>
      <c r="BF114" s="106">
        <v>3300</v>
      </c>
      <c r="BG114" s="106">
        <v>3161</v>
      </c>
      <c r="BH114" s="106">
        <v>3090</v>
      </c>
      <c r="BI114" s="106">
        <v>3153</v>
      </c>
      <c r="BJ114" s="106">
        <v>3137</v>
      </c>
      <c r="BK114" s="106">
        <v>3124</v>
      </c>
      <c r="BL114" s="106">
        <v>3125</v>
      </c>
      <c r="BM114" s="106">
        <v>3105</v>
      </c>
      <c r="BN114" s="106">
        <v>3074</v>
      </c>
      <c r="BO114" s="106">
        <v>2975</v>
      </c>
      <c r="BP114" s="106">
        <v>3014</v>
      </c>
      <c r="BQ114" s="92" t="s">
        <v>68</v>
      </c>
      <c r="BR114" s="93"/>
      <c r="BS114" s="101">
        <v>65.69</v>
      </c>
      <c r="BT114" s="101">
        <v>65.680000000000007</v>
      </c>
      <c r="BU114" s="101">
        <v>4076</v>
      </c>
      <c r="BV114" s="94"/>
      <c r="BW114" s="101">
        <v>18080</v>
      </c>
      <c r="BX114" s="102">
        <v>8866</v>
      </c>
      <c r="BY114" s="140">
        <f>BW114-BX114</f>
        <v>9214</v>
      </c>
      <c r="BZ114" s="95"/>
      <c r="CA114" s="99">
        <f>CB114+CC114</f>
        <v>14018</v>
      </c>
      <c r="CB114" s="101">
        <v>6952</v>
      </c>
      <c r="CC114" s="101">
        <v>7066</v>
      </c>
      <c r="CD114" s="96"/>
      <c r="CE114" s="125">
        <f>SUM(CF114:CG114)</f>
        <v>13044</v>
      </c>
      <c r="CF114" s="110">
        <v>6526</v>
      </c>
      <c r="CG114" s="110">
        <v>6518</v>
      </c>
      <c r="CH114" s="110">
        <v>4493</v>
      </c>
      <c r="CI114" s="95"/>
      <c r="CJ114" s="99">
        <f>CK114+CL114</f>
        <v>12941</v>
      </c>
      <c r="CK114" s="101">
        <v>6487</v>
      </c>
      <c r="CL114" s="101">
        <v>6454</v>
      </c>
      <c r="CM114" s="101">
        <v>13044</v>
      </c>
      <c r="CN114" s="97"/>
      <c r="CO114" s="98" t="s">
        <v>68</v>
      </c>
      <c r="CP114" s="125">
        <f>SUM(CQ114:CR114)</f>
        <v>11816</v>
      </c>
      <c r="CQ114" s="110">
        <v>5813</v>
      </c>
      <c r="CR114" s="110">
        <v>6003</v>
      </c>
      <c r="CS114" s="110">
        <v>4297</v>
      </c>
      <c r="CT114" s="95"/>
      <c r="CU114" s="99">
        <f>CV114+CW114</f>
        <v>12209</v>
      </c>
      <c r="CV114" s="106">
        <v>6084</v>
      </c>
      <c r="CW114" s="106">
        <v>6125</v>
      </c>
    </row>
    <row r="115" spans="2:101" ht="13.5" customHeight="1" x14ac:dyDescent="0.15">
      <c r="B115" s="174" t="s">
        <v>194</v>
      </c>
      <c r="C115" s="34"/>
      <c r="D115" s="98" t="s">
        <v>112</v>
      </c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>
        <f t="shared" ref="X115:AU115" si="33">X172+X168</f>
        <v>4952</v>
      </c>
      <c r="Y115" s="99">
        <f t="shared" si="33"/>
        <v>4976</v>
      </c>
      <c r="Z115" s="99">
        <f t="shared" si="33"/>
        <v>5031</v>
      </c>
      <c r="AA115" s="99">
        <f t="shared" si="33"/>
        <v>5065</v>
      </c>
      <c r="AB115" s="99">
        <f t="shared" si="33"/>
        <v>5066</v>
      </c>
      <c r="AC115" s="99">
        <f t="shared" si="33"/>
        <v>5100</v>
      </c>
      <c r="AD115" s="99">
        <f t="shared" si="33"/>
        <v>5107</v>
      </c>
      <c r="AE115" s="99">
        <f t="shared" si="33"/>
        <v>5130</v>
      </c>
      <c r="AF115" s="99">
        <f t="shared" si="33"/>
        <v>5144</v>
      </c>
      <c r="AG115" s="99">
        <f t="shared" si="33"/>
        <v>5166</v>
      </c>
      <c r="AH115" s="99">
        <f t="shared" si="33"/>
        <v>5184</v>
      </c>
      <c r="AI115" s="99">
        <f t="shared" si="33"/>
        <v>5187</v>
      </c>
      <c r="AJ115" s="99">
        <f t="shared" si="33"/>
        <v>5201</v>
      </c>
      <c r="AK115" s="99">
        <f t="shared" si="33"/>
        <v>5197</v>
      </c>
      <c r="AL115" s="99">
        <f t="shared" si="33"/>
        <v>5201</v>
      </c>
      <c r="AM115" s="99">
        <f t="shared" si="33"/>
        <v>5211</v>
      </c>
      <c r="AN115" s="99">
        <f t="shared" si="33"/>
        <v>5273</v>
      </c>
      <c r="AO115" s="99">
        <f t="shared" si="33"/>
        <v>5283</v>
      </c>
      <c r="AP115" s="99">
        <f t="shared" si="33"/>
        <v>5294</v>
      </c>
      <c r="AQ115" s="99">
        <f t="shared" si="33"/>
        <v>5290</v>
      </c>
      <c r="AR115" s="99">
        <f t="shared" si="33"/>
        <v>5315</v>
      </c>
      <c r="AS115" s="99">
        <f t="shared" si="33"/>
        <v>5343</v>
      </c>
      <c r="AT115" s="99">
        <f t="shared" si="33"/>
        <v>5368</v>
      </c>
      <c r="AU115" s="99">
        <f t="shared" si="33"/>
        <v>5377</v>
      </c>
      <c r="AV115" s="99"/>
      <c r="AW115" s="99"/>
      <c r="AX115" s="99"/>
      <c r="AY115" s="106">
        <v>5344</v>
      </c>
      <c r="AZ115" s="106">
        <v>5359</v>
      </c>
      <c r="BA115" s="106">
        <v>5344</v>
      </c>
      <c r="BB115" s="106">
        <v>5357</v>
      </c>
      <c r="BC115" s="102">
        <v>5365</v>
      </c>
      <c r="BD115" s="106">
        <v>5251</v>
      </c>
      <c r="BE115" s="106">
        <v>4877</v>
      </c>
      <c r="BF115" s="106">
        <v>4747</v>
      </c>
      <c r="BG115" s="106">
        <v>4618</v>
      </c>
      <c r="BH115" s="106">
        <v>4544</v>
      </c>
      <c r="BI115" s="106">
        <v>4594</v>
      </c>
      <c r="BJ115" s="106">
        <v>4577</v>
      </c>
      <c r="BK115" s="106">
        <v>4581</v>
      </c>
      <c r="BL115" s="106">
        <v>4538</v>
      </c>
      <c r="BM115" s="106">
        <v>4488</v>
      </c>
      <c r="BN115" s="106">
        <v>4484</v>
      </c>
      <c r="BO115" s="106">
        <v>4444</v>
      </c>
      <c r="BP115" s="106">
        <v>4439</v>
      </c>
      <c r="BQ115" s="92" t="s">
        <v>112</v>
      </c>
      <c r="BR115" s="93"/>
      <c r="BS115" s="99">
        <f>BS172+BS168</f>
        <v>163.41999999999999</v>
      </c>
      <c r="BT115" s="99">
        <f>BT172+BT168</f>
        <v>163.41999999999999</v>
      </c>
      <c r="BU115" s="99">
        <f>BU172+BU168</f>
        <v>5300</v>
      </c>
      <c r="BV115" s="94"/>
      <c r="BW115" s="99">
        <f>BW172+BW168</f>
        <v>23625</v>
      </c>
      <c r="BX115" s="99">
        <f>BX172+BX168</f>
        <v>11385</v>
      </c>
      <c r="BY115" s="99">
        <f>BY172+BY168</f>
        <v>12240</v>
      </c>
      <c r="BZ115" s="95"/>
      <c r="CA115" s="101"/>
      <c r="CB115" s="101"/>
      <c r="CC115" s="101"/>
      <c r="CD115" s="96"/>
      <c r="CE115" s="110"/>
      <c r="CF115" s="110"/>
      <c r="CG115" s="110"/>
      <c r="CH115" s="110"/>
      <c r="CI115" s="95"/>
      <c r="CJ115" s="101"/>
      <c r="CK115" s="101"/>
      <c r="CL115" s="101"/>
      <c r="CM115" s="101"/>
      <c r="CN115" s="97"/>
      <c r="CO115" s="98"/>
      <c r="CP115" s="125"/>
      <c r="CQ115" s="110"/>
      <c r="CR115" s="110"/>
      <c r="CS115" s="110"/>
      <c r="CT115" s="95"/>
      <c r="CU115" s="99"/>
      <c r="CV115" s="106"/>
      <c r="CW115" s="106"/>
    </row>
    <row r="116" spans="2:101" ht="13.5" customHeight="1" x14ac:dyDescent="0.15">
      <c r="B116" s="176"/>
      <c r="C116" s="36"/>
      <c r="D116" s="37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9"/>
      <c r="AX116" s="37" t="s">
        <v>142</v>
      </c>
      <c r="AY116" s="40"/>
      <c r="AZ116" s="40"/>
      <c r="BA116" s="40"/>
      <c r="BB116" s="40"/>
      <c r="BC116" s="40"/>
      <c r="BD116" s="41" t="s">
        <v>245</v>
      </c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2"/>
      <c r="BS116" s="28"/>
      <c r="BT116" s="28"/>
      <c r="BU116" s="28"/>
      <c r="BV116" s="10"/>
      <c r="BW116" s="28"/>
      <c r="BX116" s="24"/>
      <c r="BY116" s="24"/>
      <c r="BZ116" s="10"/>
      <c r="CA116" s="28"/>
      <c r="CB116" s="28"/>
      <c r="CC116" s="28"/>
      <c r="CD116" s="9"/>
      <c r="CE116" s="25"/>
      <c r="CF116" s="25"/>
      <c r="CG116" s="25"/>
      <c r="CH116" s="25"/>
      <c r="CI116" s="10"/>
      <c r="CJ116" s="28"/>
      <c r="CK116" s="28"/>
      <c r="CL116" s="28"/>
      <c r="CM116" s="28"/>
      <c r="CO116" s="27"/>
      <c r="CP116" s="25"/>
      <c r="CQ116" s="25"/>
      <c r="CR116" s="25"/>
      <c r="CS116" s="25"/>
      <c r="CT116" s="10"/>
      <c r="CU116" s="28"/>
      <c r="CV116" s="30"/>
      <c r="CW116" s="30"/>
    </row>
    <row r="117" spans="2:101" ht="13.5" customHeight="1" x14ac:dyDescent="0.15">
      <c r="B117" s="115"/>
      <c r="C117" s="33"/>
      <c r="D117" s="4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X117" s="43" t="s">
        <v>149</v>
      </c>
      <c r="AY117" s="33" t="s">
        <v>151</v>
      </c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S117" s="31"/>
      <c r="BT117" s="31"/>
      <c r="BU117" s="31"/>
      <c r="BW117" s="31"/>
      <c r="BX117" s="32"/>
      <c r="BY117" s="32"/>
      <c r="BZ117" s="2"/>
      <c r="CA117" s="31"/>
      <c r="CB117" s="31"/>
      <c r="CC117" s="31"/>
      <c r="CD117" s="8"/>
      <c r="CE117" s="45"/>
      <c r="CF117" s="45"/>
      <c r="CG117" s="45"/>
      <c r="CH117" s="45"/>
      <c r="CJ117" s="31"/>
      <c r="CK117" s="31"/>
      <c r="CL117" s="31"/>
      <c r="CM117" s="31"/>
      <c r="CO117" s="27"/>
      <c r="CP117" s="45"/>
      <c r="CQ117" s="45"/>
      <c r="CR117" s="45"/>
      <c r="CS117" s="45"/>
      <c r="CU117" s="31"/>
      <c r="CV117" s="26"/>
      <c r="CW117" s="26"/>
    </row>
    <row r="118" spans="2:101" ht="13.5" customHeight="1" x14ac:dyDescent="0.15">
      <c r="B118" s="97"/>
      <c r="D118" s="4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2" t="s">
        <v>132</v>
      </c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X118" s="43" t="s">
        <v>150</v>
      </c>
      <c r="AY118" s="33" t="s">
        <v>111</v>
      </c>
      <c r="AZ118" s="44"/>
      <c r="BA118" s="44"/>
      <c r="BC118" s="33" t="s">
        <v>140</v>
      </c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S118" s="31"/>
      <c r="BT118" s="31"/>
      <c r="BU118" s="31"/>
      <c r="BW118" s="31"/>
      <c r="BX118" s="32"/>
      <c r="BY118" s="32"/>
      <c r="BZ118" s="2"/>
      <c r="CA118" s="31"/>
      <c r="CB118" s="31"/>
      <c r="CC118" s="31"/>
      <c r="CD118" s="8"/>
      <c r="CE118" s="45"/>
      <c r="CF118" s="45"/>
      <c r="CG118" s="45"/>
      <c r="CH118" s="45"/>
      <c r="CJ118" s="31"/>
      <c r="CK118" s="31"/>
      <c r="CL118" s="31"/>
      <c r="CM118" s="31"/>
      <c r="CO118" s="27"/>
      <c r="CP118" s="45"/>
      <c r="CQ118" s="45"/>
      <c r="CR118" s="45"/>
      <c r="CS118" s="45"/>
      <c r="CU118" s="31"/>
      <c r="CV118" s="26"/>
      <c r="CW118" s="26"/>
    </row>
    <row r="119" spans="2:101" ht="13.5" customHeight="1" x14ac:dyDescent="0.15">
      <c r="B119" s="115"/>
      <c r="C119" s="33"/>
      <c r="D119" s="43"/>
      <c r="E119" s="33" t="s">
        <v>243</v>
      </c>
      <c r="F119" s="33"/>
      <c r="G119" s="33"/>
      <c r="H119" s="33"/>
      <c r="I119" s="33"/>
      <c r="J119" s="33"/>
      <c r="K119" s="33"/>
      <c r="L119" s="33" t="s">
        <v>105</v>
      </c>
      <c r="M119" s="33"/>
      <c r="N119" s="33"/>
      <c r="O119" s="33"/>
      <c r="P119" s="33" t="s">
        <v>119</v>
      </c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46" t="s">
        <v>118</v>
      </c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X119" s="43" t="s">
        <v>141</v>
      </c>
      <c r="AY119" s="33" t="s">
        <v>110</v>
      </c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S119" s="31"/>
      <c r="BT119" s="31"/>
      <c r="BU119" s="31"/>
      <c r="BW119" s="31"/>
      <c r="BX119" s="32"/>
      <c r="BY119" s="32"/>
      <c r="BZ119" s="2"/>
      <c r="CA119" s="31"/>
      <c r="CB119" s="31"/>
      <c r="CC119" s="31"/>
      <c r="CD119" s="8"/>
      <c r="CE119" s="45"/>
      <c r="CF119" s="45"/>
      <c r="CG119" s="45"/>
      <c r="CH119" s="45"/>
      <c r="CJ119" s="31"/>
      <c r="CK119" s="31"/>
      <c r="CL119" s="31"/>
      <c r="CM119" s="31"/>
      <c r="CO119" s="27"/>
      <c r="CP119" s="45"/>
      <c r="CQ119" s="45"/>
      <c r="CR119" s="45"/>
      <c r="CS119" s="45"/>
      <c r="CU119" s="31"/>
      <c r="CV119" s="26"/>
      <c r="CW119" s="26"/>
    </row>
    <row r="120" spans="2:101" ht="13.5" customHeight="1" x14ac:dyDescent="0.15">
      <c r="B120" s="177" t="s">
        <v>153</v>
      </c>
      <c r="C120" s="47"/>
      <c r="D120" s="48"/>
      <c r="E120" s="49"/>
      <c r="F120" s="49"/>
      <c r="G120" s="49"/>
      <c r="H120" s="49" t="s">
        <v>117</v>
      </c>
      <c r="I120" s="49"/>
      <c r="J120" s="49"/>
      <c r="K120" s="49"/>
      <c r="L120" s="49" t="s">
        <v>115</v>
      </c>
      <c r="M120" s="49"/>
      <c r="N120" s="49"/>
      <c r="O120" s="49"/>
      <c r="P120" s="49" t="s">
        <v>116</v>
      </c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50"/>
      <c r="AG120" s="49" t="s">
        <v>145</v>
      </c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8" t="s">
        <v>152</v>
      </c>
      <c r="AW120" s="49"/>
      <c r="AX120" s="49" t="s">
        <v>109</v>
      </c>
      <c r="AY120" s="51"/>
      <c r="AZ120" s="51"/>
      <c r="BA120" s="51"/>
      <c r="BB120" s="51"/>
      <c r="BC120" s="51"/>
      <c r="BD120" s="51"/>
      <c r="BE120" s="51"/>
      <c r="BF120" s="51"/>
      <c r="BG120" s="51"/>
      <c r="BH120" s="51"/>
      <c r="BI120" s="51"/>
      <c r="BJ120" s="51"/>
      <c r="BK120" s="51"/>
      <c r="BL120" s="51"/>
      <c r="BM120" s="51"/>
      <c r="BN120" s="51"/>
      <c r="BO120" s="51"/>
      <c r="BP120" s="51"/>
      <c r="BQ120" s="29"/>
      <c r="BS120" s="31"/>
      <c r="BT120" s="31"/>
      <c r="BU120" s="31"/>
      <c r="BW120" s="31"/>
      <c r="BX120" s="32"/>
      <c r="BY120" s="32"/>
      <c r="BZ120" s="2"/>
      <c r="CA120" s="31"/>
      <c r="CB120" s="31"/>
      <c r="CC120" s="31"/>
      <c r="CD120" s="8"/>
      <c r="CE120" s="45"/>
      <c r="CF120" s="45"/>
      <c r="CG120" s="45"/>
      <c r="CH120" s="45"/>
      <c r="CJ120" s="31"/>
      <c r="CK120" s="31"/>
      <c r="CL120" s="31"/>
      <c r="CM120" s="31"/>
      <c r="CO120" s="27"/>
      <c r="CP120" s="45"/>
      <c r="CQ120" s="45"/>
      <c r="CR120" s="45"/>
      <c r="CS120" s="45"/>
      <c r="CU120" s="31"/>
      <c r="CV120" s="26"/>
      <c r="CW120" s="26"/>
    </row>
    <row r="121" spans="2:101" s="22" customFormat="1" ht="13.5" customHeight="1" x14ac:dyDescent="0.2">
      <c r="B121" s="74" t="s">
        <v>242</v>
      </c>
      <c r="C121" s="23"/>
      <c r="D121" s="57" t="s">
        <v>134</v>
      </c>
      <c r="E121" s="58">
        <v>22006</v>
      </c>
      <c r="F121" s="58">
        <v>22371</v>
      </c>
      <c r="G121" s="58">
        <v>22736</v>
      </c>
      <c r="H121" s="58">
        <v>23101</v>
      </c>
      <c r="I121" s="58">
        <v>23467</v>
      </c>
      <c r="J121" s="58">
        <v>23832</v>
      </c>
      <c r="K121" s="58">
        <v>24197</v>
      </c>
      <c r="L121" s="58">
        <v>24562</v>
      </c>
      <c r="M121" s="58">
        <v>24928</v>
      </c>
      <c r="N121" s="58">
        <v>25293</v>
      </c>
      <c r="O121" s="58">
        <v>25658</v>
      </c>
      <c r="P121" s="58">
        <v>26023</v>
      </c>
      <c r="Q121" s="58">
        <v>26389</v>
      </c>
      <c r="R121" s="58">
        <v>26754</v>
      </c>
      <c r="S121" s="58">
        <v>27119</v>
      </c>
      <c r="T121" s="58">
        <v>27484</v>
      </c>
      <c r="U121" s="58">
        <v>27850</v>
      </c>
      <c r="V121" s="58">
        <v>28215</v>
      </c>
      <c r="W121" s="58">
        <v>28580</v>
      </c>
      <c r="X121" s="58">
        <v>28945</v>
      </c>
      <c r="Y121" s="58">
        <v>29311</v>
      </c>
      <c r="Z121" s="58">
        <v>29676</v>
      </c>
      <c r="AA121" s="58">
        <v>30041</v>
      </c>
      <c r="AB121" s="58">
        <v>30406</v>
      </c>
      <c r="AC121" s="58">
        <v>30772</v>
      </c>
      <c r="AD121" s="58">
        <v>31137</v>
      </c>
      <c r="AE121" s="58">
        <v>31502</v>
      </c>
      <c r="AF121" s="58">
        <v>31867</v>
      </c>
      <c r="AG121" s="58">
        <v>32233</v>
      </c>
      <c r="AH121" s="58">
        <v>32598</v>
      </c>
      <c r="AI121" s="58">
        <v>32963</v>
      </c>
      <c r="AJ121" s="58">
        <v>33328</v>
      </c>
      <c r="AK121" s="58">
        <v>33694</v>
      </c>
      <c r="AL121" s="58">
        <v>34059</v>
      </c>
      <c r="AM121" s="58">
        <v>34424</v>
      </c>
      <c r="AN121" s="58">
        <v>34789</v>
      </c>
      <c r="AO121" s="58">
        <v>35155</v>
      </c>
      <c r="AP121" s="58">
        <v>35520</v>
      </c>
      <c r="AQ121" s="58">
        <v>35885</v>
      </c>
      <c r="AR121" s="58">
        <v>36250</v>
      </c>
      <c r="AS121" s="58">
        <v>36616</v>
      </c>
      <c r="AT121" s="58">
        <v>36981</v>
      </c>
      <c r="AU121" s="58">
        <v>37346</v>
      </c>
      <c r="AV121" s="58">
        <v>37711</v>
      </c>
      <c r="AW121" s="58">
        <v>38077</v>
      </c>
      <c r="AX121" s="58">
        <v>38442</v>
      </c>
      <c r="AY121" s="58">
        <v>38807</v>
      </c>
      <c r="AZ121" s="58">
        <v>39172</v>
      </c>
      <c r="BA121" s="58">
        <v>39538</v>
      </c>
      <c r="BB121" s="58">
        <v>39903</v>
      </c>
      <c r="BC121" s="58">
        <v>40268</v>
      </c>
      <c r="BD121" s="58">
        <v>40633</v>
      </c>
      <c r="BE121" s="58">
        <v>40999</v>
      </c>
      <c r="BF121" s="58">
        <v>41364</v>
      </c>
      <c r="BG121" s="58">
        <v>41729</v>
      </c>
      <c r="BH121" s="58">
        <v>42094</v>
      </c>
      <c r="BI121" s="58">
        <v>42460</v>
      </c>
      <c r="BJ121" s="58"/>
      <c r="BK121" s="58"/>
      <c r="BL121" s="58"/>
      <c r="BM121" s="58"/>
      <c r="BN121" s="58"/>
      <c r="BO121" s="58"/>
      <c r="BP121" s="58"/>
      <c r="BQ121" s="59" t="s">
        <v>134</v>
      </c>
      <c r="BR121" s="60"/>
      <c r="BS121" s="58" t="s">
        <v>0</v>
      </c>
      <c r="BT121" s="61" t="s">
        <v>1</v>
      </c>
      <c r="BU121" s="62" t="s">
        <v>2</v>
      </c>
      <c r="BV121" s="63"/>
      <c r="BW121" s="64">
        <v>24016</v>
      </c>
      <c r="BX121" s="65" t="s">
        <v>85</v>
      </c>
      <c r="BY121" s="65" t="s">
        <v>148</v>
      </c>
      <c r="BZ121" s="66"/>
      <c r="CA121" s="58">
        <v>33147</v>
      </c>
      <c r="CB121" s="67" t="s">
        <v>90</v>
      </c>
      <c r="CC121" s="67" t="s">
        <v>91</v>
      </c>
      <c r="CD121" s="68"/>
      <c r="CE121" s="69">
        <v>34973</v>
      </c>
      <c r="CF121" s="65" t="s">
        <v>85</v>
      </c>
      <c r="CG121" s="65" t="s">
        <v>148</v>
      </c>
      <c r="CH121" s="70"/>
      <c r="CI121" s="71"/>
      <c r="CJ121" s="58">
        <v>34973</v>
      </c>
      <c r="CK121" s="72" t="s">
        <v>92</v>
      </c>
      <c r="CL121" s="72" t="s">
        <v>93</v>
      </c>
      <c r="CM121" s="58">
        <v>34972</v>
      </c>
      <c r="CN121" s="71"/>
      <c r="CO121" s="73" t="s">
        <v>94</v>
      </c>
      <c r="CP121" s="70"/>
      <c r="CQ121" s="65" t="s">
        <v>85</v>
      </c>
      <c r="CR121" s="65" t="s">
        <v>148</v>
      </c>
      <c r="CS121" s="70"/>
      <c r="CT121" s="71"/>
      <c r="CU121" s="58">
        <v>36434</v>
      </c>
      <c r="CV121" s="74" t="s">
        <v>95</v>
      </c>
      <c r="CW121" s="74" t="s">
        <v>96</v>
      </c>
    </row>
    <row r="122" spans="2:101" ht="13.5" customHeight="1" x14ac:dyDescent="0.15">
      <c r="B122" s="178" t="s">
        <v>195</v>
      </c>
      <c r="C122" s="52"/>
      <c r="D122" s="142" t="s">
        <v>129</v>
      </c>
      <c r="E122" s="143"/>
      <c r="F122" s="143"/>
      <c r="G122" s="143"/>
      <c r="H122" s="143"/>
      <c r="I122" s="143"/>
      <c r="J122" s="143"/>
      <c r="K122" s="143"/>
      <c r="L122" s="143"/>
      <c r="M122" s="143"/>
      <c r="N122" s="144"/>
      <c r="O122" s="143"/>
      <c r="P122" s="143"/>
      <c r="Q122" s="143"/>
      <c r="R122" s="145"/>
      <c r="S122" s="145"/>
      <c r="T122" s="145"/>
      <c r="U122" s="145"/>
      <c r="V122" s="145"/>
      <c r="W122" s="145"/>
      <c r="X122" s="143">
        <v>251893</v>
      </c>
      <c r="Y122" s="143">
        <v>258153</v>
      </c>
      <c r="Z122" s="143">
        <v>263228</v>
      </c>
      <c r="AA122" s="143">
        <v>271263</v>
      </c>
      <c r="AB122" s="145">
        <v>277761</v>
      </c>
      <c r="AC122" s="145">
        <v>283970</v>
      </c>
      <c r="AD122" s="143">
        <v>290208</v>
      </c>
      <c r="AE122" s="145">
        <v>296485</v>
      </c>
      <c r="AF122" s="145">
        <v>303278</v>
      </c>
      <c r="AG122" s="143">
        <v>311153</v>
      </c>
      <c r="AH122" s="146">
        <v>318742</v>
      </c>
      <c r="AI122" s="147">
        <v>326864</v>
      </c>
      <c r="AJ122" s="147">
        <v>335343</v>
      </c>
      <c r="AK122" s="147">
        <v>345369</v>
      </c>
      <c r="AL122" s="147">
        <v>353881</v>
      </c>
      <c r="AM122" s="147">
        <v>361495</v>
      </c>
      <c r="AN122" s="147">
        <v>368505</v>
      </c>
      <c r="AO122" s="147">
        <v>376932</v>
      </c>
      <c r="AP122" s="147">
        <v>385357</v>
      </c>
      <c r="AQ122" s="148">
        <v>392970</v>
      </c>
      <c r="AR122" s="148">
        <v>398801</v>
      </c>
      <c r="AS122" s="148">
        <v>404050</v>
      </c>
      <c r="AT122" s="148">
        <v>409112</v>
      </c>
      <c r="AU122" s="148">
        <v>414435</v>
      </c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  <c r="BI122" s="148"/>
      <c r="BJ122" s="148"/>
      <c r="BK122" s="148"/>
      <c r="BL122" s="148"/>
      <c r="BM122" s="148"/>
      <c r="BN122" s="148"/>
      <c r="BO122" s="148"/>
      <c r="BP122" s="148"/>
      <c r="BQ122" s="149" t="s">
        <v>4</v>
      </c>
      <c r="BR122" s="150"/>
      <c r="BS122" s="147">
        <v>783.5</v>
      </c>
      <c r="BT122" s="147">
        <f>SUM(BT124:BT128)</f>
        <v>374.79</v>
      </c>
      <c r="BU122" s="147">
        <f>SUM(BU124:BU128)</f>
        <v>190594</v>
      </c>
      <c r="BV122" s="151"/>
      <c r="BW122" s="152">
        <v>480925</v>
      </c>
      <c r="BX122" s="152">
        <v>237963</v>
      </c>
      <c r="BY122" s="152">
        <f>BW122-BX122</f>
        <v>242962</v>
      </c>
      <c r="BZ122" s="153"/>
      <c r="CA122" s="147">
        <f>CB122+CC122</f>
        <v>918398</v>
      </c>
      <c r="CB122" s="147">
        <v>454954</v>
      </c>
      <c r="CC122" s="147">
        <v>463444</v>
      </c>
      <c r="CD122" s="154"/>
      <c r="CE122" s="155">
        <f>SUM(CF122:CG122)</f>
        <v>395013</v>
      </c>
      <c r="CF122" s="155">
        <f>SUM(CF124:CF128)</f>
        <v>195814</v>
      </c>
      <c r="CG122" s="155">
        <f>SUM(CG124:CG128)</f>
        <v>199199</v>
      </c>
      <c r="CH122" s="155">
        <f>SUM(CH124:CH128)</f>
        <v>143433</v>
      </c>
      <c r="CI122" s="153"/>
      <c r="CJ122" s="147">
        <f>SUM(CJ124:CJ128)</f>
        <v>393106</v>
      </c>
      <c r="CK122" s="147">
        <f>SUM(CK124:CK128)</f>
        <v>194855</v>
      </c>
      <c r="CL122" s="147">
        <f>SUM(CL124:CL128)</f>
        <v>198251</v>
      </c>
      <c r="CM122" s="147">
        <f>SUM(CM124:CM128)</f>
        <v>395013</v>
      </c>
      <c r="CN122" s="156"/>
      <c r="CO122" s="142" t="s">
        <v>129</v>
      </c>
      <c r="CP122" s="155">
        <f>SUM(CQ122:CR122)</f>
        <v>421820</v>
      </c>
      <c r="CQ122" s="155">
        <f>SUM(CQ124:CQ128)</f>
        <v>207567</v>
      </c>
      <c r="CR122" s="155">
        <f>SUM(CR124:CR128)</f>
        <v>214253</v>
      </c>
      <c r="CS122" s="155">
        <f>SUM(CS124:CS128)</f>
        <v>161727</v>
      </c>
      <c r="CT122" s="153"/>
      <c r="CU122" s="147">
        <f>CV122+CW122</f>
        <v>418426</v>
      </c>
      <c r="CV122" s="148">
        <f>SUM(CV124:CV128)</f>
        <v>206273</v>
      </c>
      <c r="CW122" s="148">
        <f>SUM(CW124:CW128)</f>
        <v>212153</v>
      </c>
    </row>
    <row r="123" spans="2:101" ht="13.5" customHeight="1" x14ac:dyDescent="0.15">
      <c r="B123" s="178" t="s">
        <v>197</v>
      </c>
      <c r="C123" s="52"/>
      <c r="D123" s="142" t="s">
        <v>124</v>
      </c>
      <c r="E123" s="143"/>
      <c r="F123" s="143"/>
      <c r="G123" s="143"/>
      <c r="H123" s="143"/>
      <c r="I123" s="143"/>
      <c r="J123" s="143"/>
      <c r="K123" s="143"/>
      <c r="L123" s="143"/>
      <c r="M123" s="143"/>
      <c r="N123" s="144"/>
      <c r="O123" s="143"/>
      <c r="P123" s="143"/>
      <c r="Q123" s="143"/>
      <c r="R123" s="145"/>
      <c r="S123" s="145"/>
      <c r="T123" s="145"/>
      <c r="U123" s="145"/>
      <c r="V123" s="145"/>
      <c r="W123" s="145"/>
      <c r="X123" s="143"/>
      <c r="Y123" s="143"/>
      <c r="Z123" s="143"/>
      <c r="AA123" s="143"/>
      <c r="AB123" s="145"/>
      <c r="AC123" s="145"/>
      <c r="AD123" s="143"/>
      <c r="AE123" s="145"/>
      <c r="AF123" s="145"/>
      <c r="AG123" s="143"/>
      <c r="AH123" s="146"/>
      <c r="AI123" s="147"/>
      <c r="AJ123" s="147"/>
      <c r="AK123" s="147"/>
      <c r="AL123" s="147"/>
      <c r="AM123" s="147">
        <v>14277</v>
      </c>
      <c r="AN123" s="147">
        <v>15563</v>
      </c>
      <c r="AO123" s="147">
        <v>16521</v>
      </c>
      <c r="AP123" s="147">
        <v>17517</v>
      </c>
      <c r="AQ123" s="148">
        <v>18302</v>
      </c>
      <c r="AR123" s="148">
        <v>19038</v>
      </c>
      <c r="AS123" s="148">
        <v>19906</v>
      </c>
      <c r="AT123" s="148">
        <v>20494</v>
      </c>
      <c r="AU123" s="148">
        <v>21252</v>
      </c>
      <c r="AV123" s="148">
        <v>21765</v>
      </c>
      <c r="AW123" s="148">
        <v>22359</v>
      </c>
      <c r="AX123" s="148">
        <v>22974</v>
      </c>
      <c r="AY123" s="148">
        <v>23685</v>
      </c>
      <c r="AZ123" s="148">
        <v>24428</v>
      </c>
      <c r="BA123" s="148">
        <v>24982</v>
      </c>
      <c r="BB123" s="148">
        <v>25687</v>
      </c>
      <c r="BC123" s="148">
        <v>26033</v>
      </c>
      <c r="BD123" s="148"/>
      <c r="BE123" s="148"/>
      <c r="BF123" s="148"/>
      <c r="BG123" s="148"/>
      <c r="BH123" s="148"/>
      <c r="BI123" s="148"/>
      <c r="BJ123" s="148"/>
      <c r="BK123" s="148"/>
      <c r="BL123" s="148"/>
      <c r="BM123" s="148"/>
      <c r="BN123" s="148"/>
      <c r="BO123" s="148"/>
      <c r="BP123" s="148"/>
      <c r="BQ123" s="149" t="s">
        <v>124</v>
      </c>
      <c r="BR123" s="150"/>
      <c r="BS123" s="147"/>
      <c r="BT123" s="147">
        <v>302.27999999999997</v>
      </c>
      <c r="BU123" s="147">
        <v>125642</v>
      </c>
      <c r="BV123" s="151"/>
      <c r="BW123" s="152">
        <v>15272</v>
      </c>
      <c r="BX123" s="152">
        <v>7588</v>
      </c>
      <c r="BY123" s="152">
        <f>BW123-BX123</f>
        <v>7684</v>
      </c>
      <c r="BZ123" s="153"/>
      <c r="CA123" s="147">
        <f>CB123+CC123</f>
        <v>259998</v>
      </c>
      <c r="CB123" s="147">
        <v>127273</v>
      </c>
      <c r="CC123" s="147">
        <v>132725</v>
      </c>
      <c r="CD123" s="154"/>
      <c r="CE123" s="155">
        <f>SUM(CF123:CG123)</f>
        <v>270515</v>
      </c>
      <c r="CF123" s="155">
        <v>132236</v>
      </c>
      <c r="CG123" s="155">
        <v>138279</v>
      </c>
      <c r="CH123" s="155">
        <v>122852</v>
      </c>
      <c r="CI123" s="153"/>
      <c r="CJ123" s="147">
        <f>CK123+CL123</f>
        <v>267294</v>
      </c>
      <c r="CK123" s="147">
        <v>130447</v>
      </c>
      <c r="CL123" s="147">
        <v>136847</v>
      </c>
      <c r="CM123" s="147">
        <v>270515</v>
      </c>
      <c r="CN123" s="156"/>
      <c r="CO123" s="142" t="s">
        <v>101</v>
      </c>
      <c r="CP123" s="155">
        <f>SUM(CQ123:CR123)</f>
        <v>277729</v>
      </c>
      <c r="CQ123" s="155">
        <v>134798</v>
      </c>
      <c r="CR123" s="155">
        <v>142931</v>
      </c>
      <c r="CS123" s="155">
        <v>130650</v>
      </c>
      <c r="CT123" s="153"/>
      <c r="CU123" s="147">
        <f>CV123+CW123</f>
        <v>276609</v>
      </c>
      <c r="CV123" s="148">
        <v>134582</v>
      </c>
      <c r="CW123" s="148">
        <v>142027</v>
      </c>
    </row>
    <row r="124" spans="2:101" ht="13.5" customHeight="1" x14ac:dyDescent="0.15">
      <c r="B124" s="178" t="s">
        <v>196</v>
      </c>
      <c r="C124" s="52"/>
      <c r="D124" s="142" t="s">
        <v>125</v>
      </c>
      <c r="E124" s="143"/>
      <c r="F124" s="143"/>
      <c r="G124" s="143"/>
      <c r="H124" s="143"/>
      <c r="I124" s="143"/>
      <c r="J124" s="143"/>
      <c r="K124" s="143"/>
      <c r="L124" s="143"/>
      <c r="M124" s="143"/>
      <c r="N124" s="144"/>
      <c r="O124" s="143"/>
      <c r="P124" s="143"/>
      <c r="Q124" s="143"/>
      <c r="R124" s="145"/>
      <c r="S124" s="145"/>
      <c r="T124" s="145"/>
      <c r="U124" s="145"/>
      <c r="V124" s="145"/>
      <c r="W124" s="145"/>
      <c r="X124" s="143"/>
      <c r="Y124" s="143"/>
      <c r="Z124" s="143"/>
      <c r="AA124" s="143"/>
      <c r="AB124" s="145"/>
      <c r="AC124" s="145"/>
      <c r="AD124" s="143"/>
      <c r="AE124" s="145"/>
      <c r="AF124" s="145"/>
      <c r="AG124" s="143"/>
      <c r="AH124" s="146"/>
      <c r="AI124" s="147"/>
      <c r="AJ124" s="147"/>
      <c r="AK124" s="147"/>
      <c r="AL124" s="147"/>
      <c r="AM124" s="147">
        <v>1598</v>
      </c>
      <c r="AN124" s="147">
        <v>1626</v>
      </c>
      <c r="AO124" s="147">
        <v>1705</v>
      </c>
      <c r="AP124" s="147">
        <v>1718</v>
      </c>
      <c r="AQ124" s="148">
        <v>1764</v>
      </c>
      <c r="AR124" s="148">
        <v>1759</v>
      </c>
      <c r="AS124" s="148">
        <v>1713</v>
      </c>
      <c r="AT124" s="148">
        <v>1738</v>
      </c>
      <c r="AU124" s="148">
        <v>1738</v>
      </c>
      <c r="AV124" s="148">
        <v>1747</v>
      </c>
      <c r="AW124" s="148">
        <v>1779</v>
      </c>
      <c r="AX124" s="148">
        <v>1780</v>
      </c>
      <c r="AY124" s="148">
        <v>1795</v>
      </c>
      <c r="AZ124" s="148">
        <v>1824</v>
      </c>
      <c r="BA124" s="148">
        <v>1841</v>
      </c>
      <c r="BB124" s="148">
        <v>1844</v>
      </c>
      <c r="BC124" s="148">
        <v>1835</v>
      </c>
      <c r="BD124" s="148"/>
      <c r="BE124" s="148"/>
      <c r="BF124" s="148"/>
      <c r="BG124" s="148"/>
      <c r="BH124" s="148"/>
      <c r="BI124" s="148"/>
      <c r="BJ124" s="148"/>
      <c r="BK124" s="148"/>
      <c r="BL124" s="148"/>
      <c r="BM124" s="148"/>
      <c r="BN124" s="148"/>
      <c r="BO124" s="148"/>
      <c r="BP124" s="148"/>
      <c r="BQ124" s="149" t="s">
        <v>125</v>
      </c>
      <c r="BR124" s="150"/>
      <c r="BS124" s="147"/>
      <c r="BT124" s="147">
        <v>228.21</v>
      </c>
      <c r="BU124" s="147">
        <v>103131</v>
      </c>
      <c r="BV124" s="151"/>
      <c r="BW124" s="152">
        <v>4801</v>
      </c>
      <c r="BX124" s="152">
        <v>2264</v>
      </c>
      <c r="BY124" s="152">
        <f>BW124-BX124</f>
        <v>2537</v>
      </c>
      <c r="BZ124" s="153"/>
      <c r="CA124" s="147">
        <f>CB124+CC124</f>
        <v>199890</v>
      </c>
      <c r="CB124" s="147">
        <v>100326</v>
      </c>
      <c r="CC124" s="147">
        <v>99564</v>
      </c>
      <c r="CD124" s="154"/>
      <c r="CE124" s="155">
        <f>SUM(CF124:CG124)</f>
        <v>212412</v>
      </c>
      <c r="CF124" s="155">
        <v>106611</v>
      </c>
      <c r="CG124" s="155">
        <v>105801</v>
      </c>
      <c r="CH124" s="155">
        <v>80627</v>
      </c>
      <c r="CI124" s="153"/>
      <c r="CJ124" s="147">
        <f>CK124+CL124</f>
        <v>211023</v>
      </c>
      <c r="CK124" s="147">
        <v>105906</v>
      </c>
      <c r="CL124" s="147">
        <v>105117</v>
      </c>
      <c r="CM124" s="147">
        <v>212412</v>
      </c>
      <c r="CN124" s="156"/>
      <c r="CO124" s="142" t="s">
        <v>102</v>
      </c>
      <c r="CP124" s="155">
        <f>SUM(CQ124:CR124)</f>
        <v>221448</v>
      </c>
      <c r="CQ124" s="155">
        <v>109989</v>
      </c>
      <c r="CR124" s="155">
        <v>111459</v>
      </c>
      <c r="CS124" s="155">
        <v>87777</v>
      </c>
      <c r="CT124" s="153"/>
      <c r="CU124" s="147">
        <f>CV124+CW124</f>
        <v>220451</v>
      </c>
      <c r="CV124" s="148">
        <v>109797</v>
      </c>
      <c r="CW124" s="148">
        <v>110654</v>
      </c>
    </row>
    <row r="125" spans="2:101" ht="13.5" customHeight="1" x14ac:dyDescent="0.15">
      <c r="B125" s="178" t="s">
        <v>168</v>
      </c>
      <c r="C125" s="52"/>
      <c r="D125" s="142" t="s">
        <v>128</v>
      </c>
      <c r="E125" s="143"/>
      <c r="F125" s="143"/>
      <c r="G125" s="143"/>
      <c r="H125" s="143"/>
      <c r="I125" s="143"/>
      <c r="J125" s="143"/>
      <c r="K125" s="143"/>
      <c r="L125" s="143"/>
      <c r="M125" s="143"/>
      <c r="N125" s="144"/>
      <c r="O125" s="143"/>
      <c r="P125" s="143"/>
      <c r="Q125" s="143"/>
      <c r="R125" s="145"/>
      <c r="S125" s="145"/>
      <c r="T125" s="145"/>
      <c r="U125" s="145"/>
      <c r="V125" s="145"/>
      <c r="W125" s="145"/>
      <c r="X125" s="143"/>
      <c r="Y125" s="143"/>
      <c r="Z125" s="143"/>
      <c r="AA125" s="143"/>
      <c r="AB125" s="145"/>
      <c r="AC125" s="145"/>
      <c r="AD125" s="143"/>
      <c r="AE125" s="145"/>
      <c r="AF125" s="145"/>
      <c r="AG125" s="143"/>
      <c r="AH125" s="143"/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143"/>
      <c r="AX125" s="143"/>
      <c r="AY125" s="143"/>
      <c r="AZ125" s="143"/>
      <c r="BA125" s="143"/>
      <c r="BB125" s="143"/>
      <c r="BC125" s="148"/>
      <c r="BD125" s="148"/>
      <c r="BE125" s="148"/>
      <c r="BF125" s="148"/>
      <c r="BG125" s="148"/>
      <c r="BH125" s="148"/>
      <c r="BI125" s="148"/>
      <c r="BJ125" s="148"/>
      <c r="BK125" s="148"/>
      <c r="BL125" s="148"/>
      <c r="BM125" s="148"/>
      <c r="BN125" s="148"/>
      <c r="BO125" s="148"/>
      <c r="BP125" s="148"/>
      <c r="BQ125" s="149" t="s">
        <v>128</v>
      </c>
      <c r="BR125" s="150"/>
      <c r="BS125" s="147"/>
      <c r="BT125" s="147">
        <v>146.58000000000001</v>
      </c>
      <c r="BU125" s="147">
        <v>87463</v>
      </c>
      <c r="BV125" s="151"/>
      <c r="BW125" s="152">
        <v>19061</v>
      </c>
      <c r="BX125" s="152">
        <v>9444</v>
      </c>
      <c r="BY125" s="152">
        <f>BW125-BX125</f>
        <v>9617</v>
      </c>
      <c r="BZ125" s="153"/>
      <c r="CA125" s="147">
        <f>CB125+CC125</f>
        <v>156356</v>
      </c>
      <c r="CB125" s="147">
        <v>76715</v>
      </c>
      <c r="CC125" s="147">
        <v>79641</v>
      </c>
      <c r="CD125" s="154"/>
      <c r="CE125" s="155">
        <f>SUM(CF125:CG125)</f>
        <v>182601</v>
      </c>
      <c r="CF125" s="155">
        <v>89203</v>
      </c>
      <c r="CG125" s="155">
        <v>93398</v>
      </c>
      <c r="CH125" s="155">
        <v>62806</v>
      </c>
      <c r="CI125" s="153"/>
      <c r="CJ125" s="147">
        <f>CK125+CL125</f>
        <v>182083</v>
      </c>
      <c r="CK125" s="147">
        <v>88949</v>
      </c>
      <c r="CL125" s="147">
        <v>93134</v>
      </c>
      <c r="CM125" s="147">
        <v>182601</v>
      </c>
      <c r="CN125" s="156"/>
      <c r="CO125" s="142" t="s">
        <v>103</v>
      </c>
      <c r="CP125" s="155">
        <f>SUM(CQ125:CR125)</f>
        <v>200372</v>
      </c>
      <c r="CQ125" s="155">
        <v>97578</v>
      </c>
      <c r="CR125" s="155">
        <v>102794</v>
      </c>
      <c r="CS125" s="155">
        <v>73950</v>
      </c>
      <c r="CT125" s="153"/>
      <c r="CU125" s="147">
        <f>CV125+CW125</f>
        <v>197975</v>
      </c>
      <c r="CV125" s="148">
        <v>96476</v>
      </c>
      <c r="CW125" s="148">
        <v>101499</v>
      </c>
    </row>
    <row r="126" spans="2:101" ht="13.5" customHeight="1" x14ac:dyDescent="0.15">
      <c r="B126" s="178" t="s">
        <v>160</v>
      </c>
      <c r="C126" s="52"/>
      <c r="D126" s="157" t="s">
        <v>7</v>
      </c>
      <c r="E126" s="158"/>
      <c r="F126" s="147"/>
      <c r="G126" s="147"/>
      <c r="H126" s="147"/>
      <c r="I126" s="147"/>
      <c r="J126" s="147"/>
      <c r="K126" s="147"/>
      <c r="L126" s="147"/>
      <c r="M126" s="147"/>
      <c r="N126" s="144"/>
      <c r="O126" s="147"/>
      <c r="P126" s="147"/>
      <c r="Q126" s="147"/>
      <c r="R126" s="147"/>
      <c r="S126" s="147"/>
      <c r="T126" s="147"/>
      <c r="U126" s="147"/>
      <c r="V126" s="147"/>
      <c r="W126" s="147"/>
      <c r="X126" s="147">
        <v>33217</v>
      </c>
      <c r="Y126" s="147">
        <v>33631</v>
      </c>
      <c r="Z126" s="147">
        <v>34032</v>
      </c>
      <c r="AA126" s="147">
        <v>34700</v>
      </c>
      <c r="AB126" s="147">
        <v>35210</v>
      </c>
      <c r="AC126" s="147">
        <v>35440</v>
      </c>
      <c r="AD126" s="147">
        <v>35744</v>
      </c>
      <c r="AE126" s="147">
        <v>36088</v>
      </c>
      <c r="AF126" s="147">
        <v>36411</v>
      </c>
      <c r="AG126" s="147">
        <v>36751</v>
      </c>
      <c r="AH126" s="147">
        <v>37044</v>
      </c>
      <c r="AI126" s="147">
        <v>37447</v>
      </c>
      <c r="AJ126" s="147">
        <v>38026</v>
      </c>
      <c r="AK126" s="147">
        <v>38530</v>
      </c>
      <c r="AL126" s="147">
        <v>38883</v>
      </c>
      <c r="AM126" s="147">
        <v>39262</v>
      </c>
      <c r="AN126" s="147">
        <v>39494</v>
      </c>
      <c r="AO126" s="147">
        <v>40032</v>
      </c>
      <c r="AP126" s="147">
        <v>40550</v>
      </c>
      <c r="AQ126" s="148">
        <v>41031</v>
      </c>
      <c r="AR126" s="148">
        <v>41420</v>
      </c>
      <c r="AS126" s="148">
        <v>41756</v>
      </c>
      <c r="AT126" s="148">
        <v>42022</v>
      </c>
      <c r="AU126" s="148">
        <v>42344</v>
      </c>
      <c r="AV126" s="148"/>
      <c r="AW126" s="143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  <c r="BI126" s="148"/>
      <c r="BJ126" s="148"/>
      <c r="BK126" s="148"/>
      <c r="BL126" s="148"/>
      <c r="BM126" s="148"/>
      <c r="BN126" s="148"/>
      <c r="BO126" s="148"/>
      <c r="BP126" s="148"/>
      <c r="BQ126" s="149" t="s">
        <v>7</v>
      </c>
      <c r="BR126" s="150"/>
      <c r="BS126" s="147"/>
      <c r="BT126" s="147"/>
      <c r="BU126" s="147"/>
      <c r="BV126" s="151"/>
      <c r="BW126" s="152"/>
      <c r="BX126" s="152"/>
      <c r="BY126" s="152"/>
      <c r="BZ126" s="153"/>
      <c r="CA126" s="147"/>
      <c r="CB126" s="147"/>
      <c r="CC126" s="147"/>
      <c r="CD126" s="154"/>
      <c r="CE126" s="155"/>
      <c r="CF126" s="155"/>
      <c r="CG126" s="155"/>
      <c r="CH126" s="155"/>
      <c r="CI126" s="153"/>
      <c r="CJ126" s="147"/>
      <c r="CK126" s="147"/>
      <c r="CL126" s="147"/>
      <c r="CM126" s="147"/>
      <c r="CN126" s="156"/>
      <c r="CO126" s="142"/>
      <c r="CP126" s="155"/>
      <c r="CQ126" s="155"/>
      <c r="CR126" s="155"/>
      <c r="CS126" s="155"/>
      <c r="CT126" s="153"/>
      <c r="CU126" s="147"/>
      <c r="CV126" s="148"/>
      <c r="CW126" s="148"/>
    </row>
    <row r="127" spans="2:101" ht="13.5" customHeight="1" x14ac:dyDescent="0.15">
      <c r="B127" s="178" t="s">
        <v>160</v>
      </c>
      <c r="C127" s="52"/>
      <c r="D127" s="157" t="s">
        <v>7</v>
      </c>
      <c r="E127" s="147"/>
      <c r="F127" s="147"/>
      <c r="G127" s="147"/>
      <c r="H127" s="147"/>
      <c r="I127" s="147"/>
      <c r="J127" s="147"/>
      <c r="K127" s="147"/>
      <c r="L127" s="147"/>
      <c r="M127" s="147"/>
      <c r="N127" s="144"/>
      <c r="O127" s="147"/>
      <c r="P127" s="147"/>
      <c r="Q127" s="147"/>
      <c r="R127" s="147"/>
      <c r="S127" s="147"/>
      <c r="T127" s="147"/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  <c r="AF127" s="147"/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  <c r="BI127" s="148"/>
      <c r="BJ127" s="148"/>
      <c r="BK127" s="148"/>
      <c r="BL127" s="148"/>
      <c r="BM127" s="148"/>
      <c r="BN127" s="148"/>
      <c r="BO127" s="148"/>
      <c r="BP127" s="148"/>
      <c r="BQ127" s="159" t="s">
        <v>7</v>
      </c>
      <c r="BR127" s="150"/>
      <c r="BS127" s="147"/>
      <c r="BT127" s="147"/>
      <c r="BU127" s="147"/>
      <c r="BV127" s="151"/>
      <c r="BW127" s="147"/>
      <c r="BX127" s="147"/>
      <c r="BY127" s="147"/>
      <c r="BZ127" s="153"/>
      <c r="CA127" s="147"/>
      <c r="CB127" s="147"/>
      <c r="CC127" s="147"/>
      <c r="CD127" s="154"/>
      <c r="CE127" s="155"/>
      <c r="CF127" s="155"/>
      <c r="CG127" s="155"/>
      <c r="CH127" s="155"/>
      <c r="CI127" s="153"/>
      <c r="CJ127" s="147"/>
      <c r="CK127" s="147"/>
      <c r="CL127" s="147"/>
      <c r="CM127" s="147"/>
      <c r="CN127" s="156"/>
      <c r="CO127" s="157"/>
      <c r="CP127" s="155"/>
      <c r="CQ127" s="155"/>
      <c r="CR127" s="155"/>
      <c r="CS127" s="155"/>
      <c r="CT127" s="153"/>
      <c r="CU127" s="147"/>
      <c r="CV127" s="148"/>
      <c r="CW127" s="148"/>
    </row>
    <row r="128" spans="2:101" ht="13.5" customHeight="1" x14ac:dyDescent="0.15">
      <c r="B128" s="179"/>
      <c r="C128" s="53"/>
      <c r="D128" s="142" t="s">
        <v>104</v>
      </c>
      <c r="E128" s="147"/>
      <c r="F128" s="147"/>
      <c r="G128" s="147"/>
      <c r="H128" s="147"/>
      <c r="I128" s="147"/>
      <c r="J128" s="147"/>
      <c r="K128" s="146"/>
      <c r="L128" s="146"/>
      <c r="M128" s="147"/>
      <c r="N128" s="144"/>
      <c r="O128" s="147"/>
      <c r="P128" s="147"/>
      <c r="Q128" s="147"/>
      <c r="R128" s="147"/>
      <c r="S128" s="147"/>
      <c r="T128" s="147"/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/>
      <c r="AF128" s="147"/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  <c r="BI128" s="148"/>
      <c r="BJ128" s="148"/>
      <c r="BK128" s="148"/>
      <c r="BL128" s="148"/>
      <c r="BM128" s="148"/>
      <c r="BN128" s="148"/>
      <c r="BO128" s="148"/>
      <c r="BP128" s="148"/>
      <c r="BQ128" s="149" t="s">
        <v>104</v>
      </c>
      <c r="BR128" s="150"/>
      <c r="BS128" s="147"/>
      <c r="BT128" s="147"/>
      <c r="BU128" s="147"/>
      <c r="BV128" s="151"/>
      <c r="BW128" s="147">
        <v>8956</v>
      </c>
      <c r="BX128" s="147">
        <v>4418</v>
      </c>
      <c r="BY128" s="99">
        <f t="shared" ref="BY128:BY172" si="34">BW128-BX128</f>
        <v>4538</v>
      </c>
      <c r="BZ128" s="153"/>
      <c r="CA128" s="147"/>
      <c r="CB128" s="147"/>
      <c r="CC128" s="147"/>
      <c r="CD128" s="154"/>
      <c r="CE128" s="155"/>
      <c r="CF128" s="155"/>
      <c r="CG128" s="155"/>
      <c r="CH128" s="155"/>
      <c r="CI128" s="153"/>
      <c r="CJ128" s="147"/>
      <c r="CK128" s="147"/>
      <c r="CL128" s="147"/>
      <c r="CM128" s="147"/>
      <c r="CN128" s="156"/>
      <c r="CO128" s="142" t="s">
        <v>104</v>
      </c>
      <c r="CP128" s="155"/>
      <c r="CQ128" s="155"/>
      <c r="CR128" s="155"/>
      <c r="CS128" s="155"/>
      <c r="CT128" s="153"/>
      <c r="CU128" s="147"/>
      <c r="CV128" s="148"/>
      <c r="CW128" s="148"/>
    </row>
    <row r="129" spans="2:101" ht="13.5" customHeight="1" x14ac:dyDescent="0.15">
      <c r="B129" s="178" t="s">
        <v>198</v>
      </c>
      <c r="C129" s="52"/>
      <c r="D129" s="157" t="s">
        <v>9</v>
      </c>
      <c r="E129" s="147"/>
      <c r="F129" s="147"/>
      <c r="G129" s="147"/>
      <c r="H129" s="147"/>
      <c r="I129" s="147"/>
      <c r="J129" s="147"/>
      <c r="K129" s="147"/>
      <c r="L129" s="147"/>
      <c r="M129" s="147"/>
      <c r="N129" s="144"/>
      <c r="O129" s="147"/>
      <c r="P129" s="147"/>
      <c r="Q129" s="147"/>
      <c r="R129" s="147"/>
      <c r="S129" s="147"/>
      <c r="T129" s="147"/>
      <c r="U129" s="147"/>
      <c r="V129" s="147"/>
      <c r="W129" s="147"/>
      <c r="X129" s="147">
        <v>14710</v>
      </c>
      <c r="Y129" s="147">
        <v>14826</v>
      </c>
      <c r="Z129" s="147">
        <v>15019</v>
      </c>
      <c r="AA129" s="147">
        <v>15375</v>
      </c>
      <c r="AB129" s="147">
        <v>15612</v>
      </c>
      <c r="AC129" s="147">
        <v>15875</v>
      </c>
      <c r="AD129" s="147">
        <v>16261</v>
      </c>
      <c r="AE129" s="147">
        <v>16574</v>
      </c>
      <c r="AF129" s="147">
        <v>16865</v>
      </c>
      <c r="AG129" s="147">
        <v>17205</v>
      </c>
      <c r="AH129" s="147">
        <v>17571</v>
      </c>
      <c r="AI129" s="147">
        <v>18052</v>
      </c>
      <c r="AJ129" s="147">
        <v>18657</v>
      </c>
      <c r="AK129" s="147">
        <v>19135</v>
      </c>
      <c r="AL129" s="147">
        <v>19616</v>
      </c>
      <c r="AM129" s="147">
        <v>20093</v>
      </c>
      <c r="AN129" s="147">
        <v>20475</v>
      </c>
      <c r="AO129" s="147">
        <v>20933</v>
      </c>
      <c r="AP129" s="148">
        <v>21561</v>
      </c>
      <c r="AQ129" s="148">
        <v>22252</v>
      </c>
      <c r="AR129" s="148">
        <v>22696</v>
      </c>
      <c r="AS129" s="148">
        <v>23185</v>
      </c>
      <c r="AT129" s="148">
        <v>23564</v>
      </c>
      <c r="AU129" s="148">
        <v>23862</v>
      </c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  <c r="BI129" s="148"/>
      <c r="BJ129" s="148"/>
      <c r="BK129" s="148"/>
      <c r="BL129" s="148"/>
      <c r="BM129" s="148"/>
      <c r="BN129" s="148"/>
      <c r="BO129" s="148"/>
      <c r="BP129" s="148"/>
      <c r="BQ129" s="159" t="s">
        <v>9</v>
      </c>
      <c r="BR129" s="150"/>
      <c r="BS129" s="147">
        <v>134.13999999999999</v>
      </c>
      <c r="BT129" s="147">
        <v>134.13999999999999</v>
      </c>
      <c r="BU129" s="147">
        <v>20408</v>
      </c>
      <c r="BV129" s="151"/>
      <c r="BW129" s="147">
        <v>52853</v>
      </c>
      <c r="BX129" s="147">
        <v>25426</v>
      </c>
      <c r="BY129" s="99">
        <f t="shared" si="34"/>
        <v>27427</v>
      </c>
      <c r="BZ129" s="153"/>
      <c r="CA129" s="121">
        <f t="shared" ref="CA129:CA172" si="35">CB129+CC129</f>
        <v>64230</v>
      </c>
      <c r="CB129" s="148">
        <v>31292</v>
      </c>
      <c r="CC129" s="148">
        <v>32938</v>
      </c>
      <c r="CD129" s="154"/>
      <c r="CE129" s="125">
        <f t="shared" ref="CE129:CE172" si="36">SUM(CF129:CG129)</f>
        <v>69180</v>
      </c>
      <c r="CF129" s="155">
        <v>33820</v>
      </c>
      <c r="CG129" s="155">
        <v>35360</v>
      </c>
      <c r="CH129" s="155">
        <v>21472</v>
      </c>
      <c r="CI129" s="153"/>
      <c r="CJ129" s="99">
        <f t="shared" ref="CJ129:CJ172" si="37">CK129+CL129</f>
        <v>69086</v>
      </c>
      <c r="CK129" s="148">
        <v>33783</v>
      </c>
      <c r="CL129" s="148">
        <v>35303</v>
      </c>
      <c r="CM129" s="148">
        <v>69180</v>
      </c>
      <c r="CN129" s="156"/>
      <c r="CO129" s="157" t="s">
        <v>9</v>
      </c>
      <c r="CP129" s="125">
        <f t="shared" ref="CP129:CP172" si="38">SUM(CQ129:CR129)</f>
        <v>72965</v>
      </c>
      <c r="CQ129" s="155">
        <v>35791</v>
      </c>
      <c r="CR129" s="155">
        <v>37174</v>
      </c>
      <c r="CS129" s="155">
        <v>24089</v>
      </c>
      <c r="CT129" s="153"/>
      <c r="CU129" s="148">
        <f t="shared" ref="CU129:CU172" si="39">CV129+CW129</f>
        <v>72534</v>
      </c>
      <c r="CV129" s="148">
        <v>35603</v>
      </c>
      <c r="CW129" s="148">
        <v>36931</v>
      </c>
    </row>
    <row r="130" spans="2:101" ht="13.5" customHeight="1" x14ac:dyDescent="0.15">
      <c r="B130" s="178" t="s">
        <v>163</v>
      </c>
      <c r="C130" s="52"/>
      <c r="D130" s="157" t="s">
        <v>10</v>
      </c>
      <c r="E130" s="147"/>
      <c r="F130" s="147"/>
      <c r="G130" s="147"/>
      <c r="H130" s="147"/>
      <c r="I130" s="147"/>
      <c r="J130" s="147"/>
      <c r="K130" s="147"/>
      <c r="L130" s="147"/>
      <c r="M130" s="147"/>
      <c r="N130" s="144"/>
      <c r="O130" s="147"/>
      <c r="P130" s="147"/>
      <c r="Q130" s="147"/>
      <c r="R130" s="147"/>
      <c r="S130" s="147"/>
      <c r="T130" s="147"/>
      <c r="U130" s="147"/>
      <c r="V130" s="147"/>
      <c r="W130" s="147"/>
      <c r="X130" s="147">
        <v>17971</v>
      </c>
      <c r="Y130" s="147">
        <v>18312</v>
      </c>
      <c r="Z130" s="147">
        <v>18427</v>
      </c>
      <c r="AA130" s="147">
        <v>18510</v>
      </c>
      <c r="AB130" s="147">
        <v>18596</v>
      </c>
      <c r="AC130" s="147">
        <v>18669</v>
      </c>
      <c r="AD130" s="147">
        <v>18820</v>
      </c>
      <c r="AE130" s="147">
        <v>18844</v>
      </c>
      <c r="AF130" s="147">
        <v>18937</v>
      </c>
      <c r="AG130" s="147">
        <v>18987</v>
      </c>
      <c r="AH130" s="147">
        <v>19064</v>
      </c>
      <c r="AI130" s="147">
        <v>19091</v>
      </c>
      <c r="AJ130" s="147">
        <v>19222</v>
      </c>
      <c r="AK130" s="147">
        <v>19296</v>
      </c>
      <c r="AL130" s="147">
        <v>19379</v>
      </c>
      <c r="AM130" s="147">
        <v>19494</v>
      </c>
      <c r="AN130" s="147">
        <v>19571</v>
      </c>
      <c r="AO130" s="147">
        <v>19721</v>
      </c>
      <c r="AP130" s="147">
        <v>19836</v>
      </c>
      <c r="AQ130" s="148">
        <v>19914</v>
      </c>
      <c r="AR130" s="148">
        <v>20169</v>
      </c>
      <c r="AS130" s="148">
        <v>20247</v>
      </c>
      <c r="AT130" s="148">
        <v>20315</v>
      </c>
      <c r="AU130" s="148">
        <v>20383</v>
      </c>
      <c r="AV130" s="148"/>
      <c r="AW130" s="148"/>
      <c r="AX130" s="148"/>
      <c r="AY130" s="148">
        <v>22950</v>
      </c>
      <c r="AZ130" s="148">
        <v>23090</v>
      </c>
      <c r="BA130" s="148">
        <v>23059</v>
      </c>
      <c r="BB130" s="148">
        <v>23057</v>
      </c>
      <c r="BC130" s="148"/>
      <c r="BD130" s="148"/>
      <c r="BE130" s="148"/>
      <c r="BF130" s="148"/>
      <c r="BG130" s="148"/>
      <c r="BH130" s="148"/>
      <c r="BI130" s="148"/>
      <c r="BJ130" s="148"/>
      <c r="BK130" s="148"/>
      <c r="BL130" s="148"/>
      <c r="BM130" s="148"/>
      <c r="BN130" s="148"/>
      <c r="BO130" s="148"/>
      <c r="BP130" s="148"/>
      <c r="BQ130" s="159" t="s">
        <v>10</v>
      </c>
      <c r="BR130" s="150"/>
      <c r="BS130" s="147">
        <v>184.26</v>
      </c>
      <c r="BT130" s="147">
        <v>184.26</v>
      </c>
      <c r="BU130" s="147">
        <v>19662</v>
      </c>
      <c r="BV130" s="151"/>
      <c r="BW130" s="147">
        <v>59884</v>
      </c>
      <c r="BX130" s="147">
        <v>28881</v>
      </c>
      <c r="BY130" s="99">
        <f t="shared" si="34"/>
        <v>31003</v>
      </c>
      <c r="BZ130" s="153"/>
      <c r="CA130" s="99">
        <f t="shared" si="35"/>
        <v>65578</v>
      </c>
      <c r="CB130" s="147">
        <v>31678</v>
      </c>
      <c r="CC130" s="147">
        <v>33900</v>
      </c>
      <c r="CD130" s="154"/>
      <c r="CE130" s="125">
        <f t="shared" si="36"/>
        <v>62999</v>
      </c>
      <c r="CF130" s="155">
        <v>30443</v>
      </c>
      <c r="CG130" s="155">
        <v>32556</v>
      </c>
      <c r="CH130" s="155">
        <v>19439</v>
      </c>
      <c r="CI130" s="153"/>
      <c r="CJ130" s="99">
        <f t="shared" si="37"/>
        <v>62897</v>
      </c>
      <c r="CK130" s="147">
        <v>30401</v>
      </c>
      <c r="CL130" s="147">
        <v>32496</v>
      </c>
      <c r="CM130" s="147">
        <v>62999</v>
      </c>
      <c r="CN130" s="156"/>
      <c r="CO130" s="157" t="s">
        <v>10</v>
      </c>
      <c r="CP130" s="125">
        <f t="shared" si="38"/>
        <v>61459</v>
      </c>
      <c r="CQ130" s="155">
        <v>29641</v>
      </c>
      <c r="CR130" s="155">
        <v>31818</v>
      </c>
      <c r="CS130" s="155">
        <v>20122</v>
      </c>
      <c r="CT130" s="153"/>
      <c r="CU130" s="99">
        <f t="shared" si="39"/>
        <v>61739</v>
      </c>
      <c r="CV130" s="148">
        <v>29855</v>
      </c>
      <c r="CW130" s="148">
        <v>31884</v>
      </c>
    </row>
    <row r="131" spans="2:101" ht="13.5" customHeight="1" x14ac:dyDescent="0.15">
      <c r="B131" s="178" t="s">
        <v>199</v>
      </c>
      <c r="C131" s="52"/>
      <c r="D131" s="157" t="s">
        <v>30</v>
      </c>
      <c r="E131" s="147"/>
      <c r="F131" s="147"/>
      <c r="G131" s="147"/>
      <c r="H131" s="147"/>
      <c r="I131" s="147"/>
      <c r="J131" s="147"/>
      <c r="K131" s="147"/>
      <c r="L131" s="147"/>
      <c r="M131" s="147"/>
      <c r="N131" s="144"/>
      <c r="O131" s="147"/>
      <c r="P131" s="147"/>
      <c r="Q131" s="147"/>
      <c r="R131" s="147"/>
      <c r="S131" s="147"/>
      <c r="T131" s="147"/>
      <c r="U131" s="147"/>
      <c r="V131" s="147"/>
      <c r="W131" s="147"/>
      <c r="X131" s="147">
        <v>3612</v>
      </c>
      <c r="Y131" s="147">
        <v>3582</v>
      </c>
      <c r="Z131" s="147">
        <v>3604</v>
      </c>
      <c r="AA131" s="147">
        <v>3613</v>
      </c>
      <c r="AB131" s="147">
        <v>3619</v>
      </c>
      <c r="AC131" s="147">
        <v>3635</v>
      </c>
      <c r="AD131" s="147">
        <v>3647</v>
      </c>
      <c r="AE131" s="147">
        <v>3661</v>
      </c>
      <c r="AF131" s="147">
        <v>3700</v>
      </c>
      <c r="AG131" s="147">
        <v>3706</v>
      </c>
      <c r="AH131" s="147">
        <v>3723</v>
      </c>
      <c r="AI131" s="147">
        <v>3731</v>
      </c>
      <c r="AJ131" s="147">
        <v>3744</v>
      </c>
      <c r="AK131" s="147">
        <v>3761</v>
      </c>
      <c r="AL131" s="147">
        <v>3810</v>
      </c>
      <c r="AM131" s="147">
        <v>3880</v>
      </c>
      <c r="AN131" s="147">
        <v>3919</v>
      </c>
      <c r="AO131" s="147">
        <v>3927</v>
      </c>
      <c r="AP131" s="148">
        <v>3944</v>
      </c>
      <c r="AQ131" s="148">
        <v>4015</v>
      </c>
      <c r="AR131" s="148">
        <v>4052</v>
      </c>
      <c r="AS131" s="148">
        <v>4051</v>
      </c>
      <c r="AT131" s="148">
        <v>4083</v>
      </c>
      <c r="AU131" s="148">
        <v>4100</v>
      </c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  <c r="BI131" s="148"/>
      <c r="BJ131" s="148"/>
      <c r="BK131" s="148"/>
      <c r="BL131" s="148"/>
      <c r="BM131" s="148"/>
      <c r="BN131" s="148"/>
      <c r="BO131" s="148"/>
      <c r="BP131" s="148"/>
      <c r="BQ131" s="159" t="s">
        <v>30</v>
      </c>
      <c r="BR131" s="150"/>
      <c r="BS131" s="147">
        <v>61.44</v>
      </c>
      <c r="BT131" s="147">
        <v>61.44</v>
      </c>
      <c r="BU131" s="147">
        <v>3923</v>
      </c>
      <c r="BV131" s="151"/>
      <c r="BW131" s="147">
        <v>15063</v>
      </c>
      <c r="BX131" s="160">
        <v>7027</v>
      </c>
      <c r="BY131" s="160">
        <f t="shared" si="34"/>
        <v>8036</v>
      </c>
      <c r="BZ131" s="153"/>
      <c r="CA131" s="99">
        <f t="shared" si="35"/>
        <v>14189</v>
      </c>
      <c r="CB131" s="148">
        <v>6853</v>
      </c>
      <c r="CC131" s="147">
        <v>7336</v>
      </c>
      <c r="CD131" s="154"/>
      <c r="CE131" s="125">
        <f t="shared" si="36"/>
        <v>14218</v>
      </c>
      <c r="CF131" s="155">
        <v>6939</v>
      </c>
      <c r="CG131" s="155">
        <v>7279</v>
      </c>
      <c r="CH131" s="155">
        <v>3910</v>
      </c>
      <c r="CI131" s="153"/>
      <c r="CJ131" s="99">
        <f t="shared" si="37"/>
        <v>14173</v>
      </c>
      <c r="CK131" s="148">
        <v>6913</v>
      </c>
      <c r="CL131" s="148">
        <v>7260</v>
      </c>
      <c r="CM131" s="148">
        <v>14218</v>
      </c>
      <c r="CN131" s="156"/>
      <c r="CO131" s="157" t="s">
        <v>30</v>
      </c>
      <c r="CP131" s="125">
        <f t="shared" si="38"/>
        <v>13929</v>
      </c>
      <c r="CQ131" s="155">
        <v>6804</v>
      </c>
      <c r="CR131" s="155">
        <v>7125</v>
      </c>
      <c r="CS131" s="155">
        <v>4019</v>
      </c>
      <c r="CT131" s="153"/>
      <c r="CU131" s="99">
        <f t="shared" si="39"/>
        <v>14040</v>
      </c>
      <c r="CV131" s="148">
        <v>6847</v>
      </c>
      <c r="CW131" s="148">
        <v>7193</v>
      </c>
    </row>
    <row r="132" spans="2:101" ht="13.5" customHeight="1" x14ac:dyDescent="0.15">
      <c r="B132" s="178" t="s">
        <v>200</v>
      </c>
      <c r="C132" s="52"/>
      <c r="D132" s="157" t="s">
        <v>31</v>
      </c>
      <c r="E132" s="147"/>
      <c r="F132" s="147"/>
      <c r="G132" s="147"/>
      <c r="H132" s="147"/>
      <c r="I132" s="147"/>
      <c r="J132" s="147"/>
      <c r="K132" s="147"/>
      <c r="L132" s="147"/>
      <c r="M132" s="147"/>
      <c r="N132" s="144"/>
      <c r="O132" s="147"/>
      <c r="P132" s="147"/>
      <c r="Q132" s="147"/>
      <c r="R132" s="147"/>
      <c r="S132" s="147"/>
      <c r="T132" s="147"/>
      <c r="U132" s="147"/>
      <c r="V132" s="147"/>
      <c r="W132" s="147"/>
      <c r="X132" s="147">
        <v>2117</v>
      </c>
      <c r="Y132" s="147">
        <v>2085</v>
      </c>
      <c r="Z132" s="147">
        <v>2098</v>
      </c>
      <c r="AA132" s="147">
        <v>2102</v>
      </c>
      <c r="AB132" s="147">
        <v>2092</v>
      </c>
      <c r="AC132" s="147">
        <v>2100</v>
      </c>
      <c r="AD132" s="147">
        <v>2090</v>
      </c>
      <c r="AE132" s="147">
        <v>2088</v>
      </c>
      <c r="AF132" s="147">
        <v>2090</v>
      </c>
      <c r="AG132" s="147">
        <v>2097</v>
      </c>
      <c r="AH132" s="147">
        <v>2097</v>
      </c>
      <c r="AI132" s="147">
        <v>2093</v>
      </c>
      <c r="AJ132" s="147">
        <v>2087</v>
      </c>
      <c r="AK132" s="147">
        <v>2084</v>
      </c>
      <c r="AL132" s="147">
        <v>2077</v>
      </c>
      <c r="AM132" s="147">
        <v>2069</v>
      </c>
      <c r="AN132" s="147">
        <v>2069</v>
      </c>
      <c r="AO132" s="147">
        <v>2106</v>
      </c>
      <c r="AP132" s="148">
        <v>2110</v>
      </c>
      <c r="AQ132" s="148">
        <v>2110</v>
      </c>
      <c r="AR132" s="148">
        <v>2110</v>
      </c>
      <c r="AS132" s="148">
        <v>2098</v>
      </c>
      <c r="AT132" s="148">
        <v>2098</v>
      </c>
      <c r="AU132" s="148">
        <v>2099</v>
      </c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  <c r="BI132" s="148"/>
      <c r="BJ132" s="148"/>
      <c r="BK132" s="148"/>
      <c r="BL132" s="148"/>
      <c r="BM132" s="148"/>
      <c r="BN132" s="148"/>
      <c r="BO132" s="148"/>
      <c r="BP132" s="148"/>
      <c r="BQ132" s="159" t="s">
        <v>31</v>
      </c>
      <c r="BR132" s="150"/>
      <c r="BS132" s="147">
        <v>221.61</v>
      </c>
      <c r="BT132" s="147">
        <v>221.61</v>
      </c>
      <c r="BU132" s="147">
        <v>2070</v>
      </c>
      <c r="BV132" s="151"/>
      <c r="BW132" s="147">
        <v>10457</v>
      </c>
      <c r="BX132" s="160">
        <v>5044</v>
      </c>
      <c r="BY132" s="160">
        <f t="shared" si="34"/>
        <v>5413</v>
      </c>
      <c r="BZ132" s="153"/>
      <c r="CA132" s="99">
        <f t="shared" si="35"/>
        <v>8974</v>
      </c>
      <c r="CB132" s="148">
        <v>4389</v>
      </c>
      <c r="CC132" s="147">
        <v>4585</v>
      </c>
      <c r="CD132" s="154"/>
      <c r="CE132" s="125">
        <f t="shared" si="36"/>
        <v>8525</v>
      </c>
      <c r="CF132" s="155">
        <v>4168</v>
      </c>
      <c r="CG132" s="155">
        <v>4357</v>
      </c>
      <c r="CH132" s="155">
        <v>2040</v>
      </c>
      <c r="CI132" s="153"/>
      <c r="CJ132" s="99">
        <f t="shared" si="37"/>
        <v>8519</v>
      </c>
      <c r="CK132" s="148">
        <v>4166</v>
      </c>
      <c r="CL132" s="148">
        <v>4353</v>
      </c>
      <c r="CM132" s="148">
        <v>8525</v>
      </c>
      <c r="CN132" s="156"/>
      <c r="CO132" s="157" t="s">
        <v>31</v>
      </c>
      <c r="CP132" s="125">
        <f t="shared" si="38"/>
        <v>8092</v>
      </c>
      <c r="CQ132" s="155">
        <v>3942</v>
      </c>
      <c r="CR132" s="155">
        <v>4150</v>
      </c>
      <c r="CS132" s="155">
        <v>2026</v>
      </c>
      <c r="CT132" s="153"/>
      <c r="CU132" s="99">
        <f t="shared" si="39"/>
        <v>8222</v>
      </c>
      <c r="CV132" s="148">
        <v>4015</v>
      </c>
      <c r="CW132" s="148">
        <v>4207</v>
      </c>
    </row>
    <row r="133" spans="2:101" ht="13.5" customHeight="1" x14ac:dyDescent="0.15">
      <c r="B133" s="178" t="s">
        <v>201</v>
      </c>
      <c r="C133" s="52"/>
      <c r="D133" s="157" t="s">
        <v>32</v>
      </c>
      <c r="E133" s="147"/>
      <c r="F133" s="147"/>
      <c r="G133" s="147"/>
      <c r="H133" s="147"/>
      <c r="I133" s="147"/>
      <c r="J133" s="147"/>
      <c r="K133" s="147"/>
      <c r="L133" s="147"/>
      <c r="M133" s="147"/>
      <c r="N133" s="144"/>
      <c r="O133" s="147"/>
      <c r="P133" s="147"/>
      <c r="Q133" s="147"/>
      <c r="R133" s="147"/>
      <c r="S133" s="147"/>
      <c r="T133" s="147"/>
      <c r="U133" s="147"/>
      <c r="V133" s="147"/>
      <c r="W133" s="147"/>
      <c r="X133" s="147">
        <v>1559</v>
      </c>
      <c r="Y133" s="147">
        <v>1565</v>
      </c>
      <c r="Z133" s="147">
        <v>1563</v>
      </c>
      <c r="AA133" s="147">
        <v>1563</v>
      </c>
      <c r="AB133" s="147">
        <v>1567</v>
      </c>
      <c r="AC133" s="147">
        <v>1569</v>
      </c>
      <c r="AD133" s="147">
        <v>1575</v>
      </c>
      <c r="AE133" s="147">
        <v>1580</v>
      </c>
      <c r="AF133" s="147">
        <v>1583</v>
      </c>
      <c r="AG133" s="147">
        <v>1576</v>
      </c>
      <c r="AH133" s="147">
        <v>1576</v>
      </c>
      <c r="AI133" s="147">
        <v>1577</v>
      </c>
      <c r="AJ133" s="147">
        <v>1588</v>
      </c>
      <c r="AK133" s="147">
        <v>1589</v>
      </c>
      <c r="AL133" s="147">
        <v>1592</v>
      </c>
      <c r="AM133" s="147">
        <v>1590</v>
      </c>
      <c r="AN133" s="147">
        <v>1584</v>
      </c>
      <c r="AO133" s="147">
        <v>1585</v>
      </c>
      <c r="AP133" s="148">
        <v>1582</v>
      </c>
      <c r="AQ133" s="148">
        <v>1582</v>
      </c>
      <c r="AR133" s="148">
        <v>1578</v>
      </c>
      <c r="AS133" s="148">
        <v>1578</v>
      </c>
      <c r="AT133" s="148">
        <v>1578</v>
      </c>
      <c r="AU133" s="148">
        <v>1572</v>
      </c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  <c r="BI133" s="148"/>
      <c r="BJ133" s="148"/>
      <c r="BK133" s="148"/>
      <c r="BL133" s="148"/>
      <c r="BM133" s="148"/>
      <c r="BN133" s="148"/>
      <c r="BO133" s="148"/>
      <c r="BP133" s="148"/>
      <c r="BQ133" s="159" t="s">
        <v>32</v>
      </c>
      <c r="BR133" s="150"/>
      <c r="BS133" s="147">
        <v>177.77</v>
      </c>
      <c r="BT133" s="147">
        <v>177.77</v>
      </c>
      <c r="BU133" s="147">
        <v>1593</v>
      </c>
      <c r="BV133" s="151"/>
      <c r="BW133" s="147">
        <v>8167</v>
      </c>
      <c r="BX133" s="160">
        <v>3899</v>
      </c>
      <c r="BY133" s="160">
        <f t="shared" si="34"/>
        <v>4268</v>
      </c>
      <c r="BZ133" s="153"/>
      <c r="CA133" s="99">
        <f t="shared" si="35"/>
        <v>7021</v>
      </c>
      <c r="CB133" s="148">
        <v>3420</v>
      </c>
      <c r="CC133" s="147">
        <v>3601</v>
      </c>
      <c r="CD133" s="154"/>
      <c r="CE133" s="125">
        <f t="shared" si="36"/>
        <v>6723</v>
      </c>
      <c r="CF133" s="155">
        <v>3259</v>
      </c>
      <c r="CG133" s="155">
        <v>3464</v>
      </c>
      <c r="CH133" s="155">
        <v>1568</v>
      </c>
      <c r="CI133" s="153"/>
      <c r="CJ133" s="99">
        <f t="shared" si="37"/>
        <v>6718</v>
      </c>
      <c r="CK133" s="148">
        <v>3258</v>
      </c>
      <c r="CL133" s="148">
        <v>3460</v>
      </c>
      <c r="CM133" s="148">
        <v>6723</v>
      </c>
      <c r="CN133" s="156"/>
      <c r="CO133" s="157" t="s">
        <v>32</v>
      </c>
      <c r="CP133" s="125">
        <f t="shared" si="38"/>
        <v>6309</v>
      </c>
      <c r="CQ133" s="155">
        <v>3086</v>
      </c>
      <c r="CR133" s="155">
        <v>3223</v>
      </c>
      <c r="CS133" s="155">
        <v>1624</v>
      </c>
      <c r="CT133" s="153"/>
      <c r="CU133" s="99">
        <f t="shared" si="39"/>
        <v>6389</v>
      </c>
      <c r="CV133" s="148">
        <v>3092</v>
      </c>
      <c r="CW133" s="148">
        <v>3297</v>
      </c>
    </row>
    <row r="134" spans="2:101" ht="13.5" customHeight="1" x14ac:dyDescent="0.15">
      <c r="B134" s="178" t="s">
        <v>202</v>
      </c>
      <c r="C134" s="52"/>
      <c r="D134" s="157" t="s">
        <v>34</v>
      </c>
      <c r="E134" s="147"/>
      <c r="F134" s="147"/>
      <c r="G134" s="147"/>
      <c r="H134" s="147"/>
      <c r="I134" s="147"/>
      <c r="J134" s="147"/>
      <c r="K134" s="147"/>
      <c r="L134" s="147"/>
      <c r="M134" s="147"/>
      <c r="N134" s="144"/>
      <c r="O134" s="147"/>
      <c r="P134" s="147"/>
      <c r="Q134" s="147"/>
      <c r="R134" s="147"/>
      <c r="S134" s="147"/>
      <c r="T134" s="147"/>
      <c r="U134" s="147"/>
      <c r="V134" s="147"/>
      <c r="W134" s="147"/>
      <c r="X134" s="147">
        <v>1751</v>
      </c>
      <c r="Y134" s="147">
        <v>1780</v>
      </c>
      <c r="Z134" s="147">
        <v>1804</v>
      </c>
      <c r="AA134" s="147">
        <v>1825</v>
      </c>
      <c r="AB134" s="147">
        <v>1815</v>
      </c>
      <c r="AC134" s="147">
        <v>1814</v>
      </c>
      <c r="AD134" s="147">
        <v>1805</v>
      </c>
      <c r="AE134" s="147">
        <v>1807</v>
      </c>
      <c r="AF134" s="147">
        <v>1816</v>
      </c>
      <c r="AG134" s="147">
        <v>1819</v>
      </c>
      <c r="AH134" s="147">
        <v>1812</v>
      </c>
      <c r="AI134" s="147">
        <v>1815</v>
      </c>
      <c r="AJ134" s="147">
        <v>1822</v>
      </c>
      <c r="AK134" s="147">
        <v>1872</v>
      </c>
      <c r="AL134" s="147">
        <v>1825</v>
      </c>
      <c r="AM134" s="147">
        <v>1830</v>
      </c>
      <c r="AN134" s="147">
        <v>1838</v>
      </c>
      <c r="AO134" s="147">
        <v>1837</v>
      </c>
      <c r="AP134" s="148">
        <v>1854</v>
      </c>
      <c r="AQ134" s="148">
        <v>1889</v>
      </c>
      <c r="AR134" s="148">
        <v>1955</v>
      </c>
      <c r="AS134" s="148">
        <v>1994</v>
      </c>
      <c r="AT134" s="148">
        <v>2027</v>
      </c>
      <c r="AU134" s="148">
        <v>2043</v>
      </c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  <c r="BI134" s="148"/>
      <c r="BJ134" s="148"/>
      <c r="BK134" s="148"/>
      <c r="BL134" s="148"/>
      <c r="BM134" s="148"/>
      <c r="BN134" s="148"/>
      <c r="BO134" s="148"/>
      <c r="BP134" s="148"/>
      <c r="BQ134" s="159" t="s">
        <v>34</v>
      </c>
      <c r="BR134" s="150"/>
      <c r="BS134" s="147">
        <v>30.1</v>
      </c>
      <c r="BT134" s="147">
        <v>30.1</v>
      </c>
      <c r="BU134" s="147">
        <v>1835</v>
      </c>
      <c r="BV134" s="151"/>
      <c r="BW134" s="147">
        <v>7880</v>
      </c>
      <c r="BX134" s="160">
        <v>3748</v>
      </c>
      <c r="BY134" s="160">
        <f t="shared" si="34"/>
        <v>4132</v>
      </c>
      <c r="BZ134" s="153"/>
      <c r="CA134" s="99">
        <f t="shared" si="35"/>
        <v>7079</v>
      </c>
      <c r="CB134" s="148">
        <v>3442</v>
      </c>
      <c r="CC134" s="147">
        <v>3637</v>
      </c>
      <c r="CD134" s="154"/>
      <c r="CE134" s="125">
        <f t="shared" si="36"/>
        <v>6908</v>
      </c>
      <c r="CF134" s="155">
        <v>3345</v>
      </c>
      <c r="CG134" s="155">
        <v>3563</v>
      </c>
      <c r="CH134" s="155">
        <v>1803</v>
      </c>
      <c r="CI134" s="153"/>
      <c r="CJ134" s="99">
        <f t="shared" si="37"/>
        <v>6907</v>
      </c>
      <c r="CK134" s="148">
        <v>3344</v>
      </c>
      <c r="CL134" s="148">
        <v>3563</v>
      </c>
      <c r="CM134" s="148">
        <v>6908</v>
      </c>
      <c r="CN134" s="156"/>
      <c r="CO134" s="157" t="s">
        <v>34</v>
      </c>
      <c r="CP134" s="125">
        <f t="shared" si="38"/>
        <v>7072</v>
      </c>
      <c r="CQ134" s="155">
        <v>3420</v>
      </c>
      <c r="CR134" s="155">
        <v>3652</v>
      </c>
      <c r="CS134" s="155">
        <v>1972</v>
      </c>
      <c r="CT134" s="153"/>
      <c r="CU134" s="99">
        <f t="shared" si="39"/>
        <v>7064</v>
      </c>
      <c r="CV134" s="148">
        <v>3418</v>
      </c>
      <c r="CW134" s="148">
        <v>3646</v>
      </c>
    </row>
    <row r="135" spans="2:101" ht="13.5" customHeight="1" x14ac:dyDescent="0.15">
      <c r="B135" s="178" t="s">
        <v>203</v>
      </c>
      <c r="C135" s="52"/>
      <c r="D135" s="157" t="s">
        <v>35</v>
      </c>
      <c r="E135" s="147"/>
      <c r="F135" s="147"/>
      <c r="G135" s="147"/>
      <c r="H135" s="147"/>
      <c r="I135" s="147"/>
      <c r="J135" s="147"/>
      <c r="K135" s="147"/>
      <c r="L135" s="147"/>
      <c r="M135" s="147"/>
      <c r="N135" s="144"/>
      <c r="O135" s="147"/>
      <c r="P135" s="147"/>
      <c r="Q135" s="147"/>
      <c r="R135" s="147"/>
      <c r="S135" s="147"/>
      <c r="T135" s="147"/>
      <c r="U135" s="147"/>
      <c r="V135" s="147"/>
      <c r="W135" s="147"/>
      <c r="X135" s="147">
        <v>2035</v>
      </c>
      <c r="Y135" s="147">
        <v>2042</v>
      </c>
      <c r="Z135" s="147">
        <v>2027</v>
      </c>
      <c r="AA135" s="147">
        <v>2053</v>
      </c>
      <c r="AB135" s="147">
        <v>2071</v>
      </c>
      <c r="AC135" s="147">
        <v>2069</v>
      </c>
      <c r="AD135" s="147">
        <v>2096</v>
      </c>
      <c r="AE135" s="147">
        <v>2106</v>
      </c>
      <c r="AF135" s="147">
        <v>2117</v>
      </c>
      <c r="AG135" s="147">
        <v>2123</v>
      </c>
      <c r="AH135" s="147">
        <v>2136</v>
      </c>
      <c r="AI135" s="147">
        <v>2138</v>
      </c>
      <c r="AJ135" s="147">
        <v>2162</v>
      </c>
      <c r="AK135" s="147">
        <v>2168</v>
      </c>
      <c r="AL135" s="147">
        <v>2187</v>
      </c>
      <c r="AM135" s="147">
        <v>2193</v>
      </c>
      <c r="AN135" s="147">
        <v>2228</v>
      </c>
      <c r="AO135" s="147">
        <v>2235</v>
      </c>
      <c r="AP135" s="148">
        <v>2281</v>
      </c>
      <c r="AQ135" s="148">
        <v>2314</v>
      </c>
      <c r="AR135" s="148">
        <v>2350</v>
      </c>
      <c r="AS135" s="148">
        <v>2369</v>
      </c>
      <c r="AT135" s="148">
        <v>2392</v>
      </c>
      <c r="AU135" s="148">
        <v>2423</v>
      </c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  <c r="BI135" s="148"/>
      <c r="BJ135" s="148"/>
      <c r="BK135" s="148"/>
      <c r="BL135" s="148"/>
      <c r="BM135" s="148"/>
      <c r="BN135" s="148"/>
      <c r="BO135" s="148"/>
      <c r="BP135" s="148"/>
      <c r="BQ135" s="159" t="s">
        <v>35</v>
      </c>
      <c r="BR135" s="150"/>
      <c r="BS135" s="147">
        <v>44.63</v>
      </c>
      <c r="BT135" s="147">
        <v>44.63</v>
      </c>
      <c r="BU135" s="147">
        <v>2207</v>
      </c>
      <c r="BV135" s="151"/>
      <c r="BW135" s="147">
        <v>7976</v>
      </c>
      <c r="BX135" s="160">
        <v>3887</v>
      </c>
      <c r="BY135" s="160">
        <f t="shared" si="34"/>
        <v>4089</v>
      </c>
      <c r="BZ135" s="153"/>
      <c r="CA135" s="99">
        <f t="shared" si="35"/>
        <v>8618</v>
      </c>
      <c r="CB135" s="148">
        <v>4266</v>
      </c>
      <c r="CC135" s="147">
        <v>4352</v>
      </c>
      <c r="CD135" s="154"/>
      <c r="CE135" s="125">
        <f t="shared" si="36"/>
        <v>8589</v>
      </c>
      <c r="CF135" s="155">
        <v>4265</v>
      </c>
      <c r="CG135" s="155">
        <v>4324</v>
      </c>
      <c r="CH135" s="155">
        <v>2191</v>
      </c>
      <c r="CI135" s="153"/>
      <c r="CJ135" s="99">
        <f t="shared" si="37"/>
        <v>8584</v>
      </c>
      <c r="CK135" s="148">
        <v>4263</v>
      </c>
      <c r="CL135" s="148">
        <v>4321</v>
      </c>
      <c r="CM135" s="148">
        <v>8589</v>
      </c>
      <c r="CN135" s="156"/>
      <c r="CO135" s="157" t="s">
        <v>35</v>
      </c>
      <c r="CP135" s="125">
        <f t="shared" si="38"/>
        <v>8412</v>
      </c>
      <c r="CQ135" s="155">
        <v>4151</v>
      </c>
      <c r="CR135" s="155">
        <v>4261</v>
      </c>
      <c r="CS135" s="155">
        <v>2342</v>
      </c>
      <c r="CT135" s="153"/>
      <c r="CU135" s="99">
        <f t="shared" si="39"/>
        <v>8473</v>
      </c>
      <c r="CV135" s="148">
        <v>4180</v>
      </c>
      <c r="CW135" s="148">
        <v>4293</v>
      </c>
    </row>
    <row r="136" spans="2:101" ht="13.5" customHeight="1" x14ac:dyDescent="0.15">
      <c r="B136" s="178" t="s">
        <v>204</v>
      </c>
      <c r="C136" s="52"/>
      <c r="D136" s="157" t="s">
        <v>36</v>
      </c>
      <c r="E136" s="147"/>
      <c r="F136" s="147"/>
      <c r="G136" s="147"/>
      <c r="H136" s="147"/>
      <c r="I136" s="147"/>
      <c r="J136" s="147"/>
      <c r="K136" s="147"/>
      <c r="L136" s="147"/>
      <c r="M136" s="147"/>
      <c r="N136" s="144"/>
      <c r="O136" s="147"/>
      <c r="P136" s="147"/>
      <c r="Q136" s="147"/>
      <c r="R136" s="147"/>
      <c r="S136" s="147"/>
      <c r="T136" s="147"/>
      <c r="U136" s="147"/>
      <c r="V136" s="147"/>
      <c r="W136" s="147"/>
      <c r="X136" s="147">
        <v>3484</v>
      </c>
      <c r="Y136" s="147">
        <v>3501</v>
      </c>
      <c r="Z136" s="147">
        <v>3526</v>
      </c>
      <c r="AA136" s="147">
        <v>3541</v>
      </c>
      <c r="AB136" s="147">
        <v>3570</v>
      </c>
      <c r="AC136" s="147">
        <v>3593</v>
      </c>
      <c r="AD136" s="147">
        <v>3602</v>
      </c>
      <c r="AE136" s="147">
        <v>3636</v>
      </c>
      <c r="AF136" s="147">
        <v>3658</v>
      </c>
      <c r="AG136" s="147">
        <v>3704</v>
      </c>
      <c r="AH136" s="147">
        <v>3735</v>
      </c>
      <c r="AI136" s="147">
        <v>3762</v>
      </c>
      <c r="AJ136" s="147">
        <v>3557</v>
      </c>
      <c r="AK136" s="147">
        <v>3605</v>
      </c>
      <c r="AL136" s="147">
        <v>3654</v>
      </c>
      <c r="AM136" s="147">
        <v>3777</v>
      </c>
      <c r="AN136" s="147">
        <v>3938</v>
      </c>
      <c r="AO136" s="147">
        <v>3959</v>
      </c>
      <c r="AP136" s="148">
        <v>4006</v>
      </c>
      <c r="AQ136" s="148">
        <v>4072</v>
      </c>
      <c r="AR136" s="148">
        <v>4102</v>
      </c>
      <c r="AS136" s="148">
        <v>4151</v>
      </c>
      <c r="AT136" s="148">
        <v>4193</v>
      </c>
      <c r="AU136" s="148">
        <v>4213</v>
      </c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  <c r="BI136" s="148"/>
      <c r="BJ136" s="148"/>
      <c r="BK136" s="148"/>
      <c r="BL136" s="148"/>
      <c r="BM136" s="148"/>
      <c r="BN136" s="148"/>
      <c r="BO136" s="148"/>
      <c r="BP136" s="148"/>
      <c r="BQ136" s="159" t="s">
        <v>36</v>
      </c>
      <c r="BR136" s="150"/>
      <c r="BS136" s="147">
        <v>54.05</v>
      </c>
      <c r="BT136" s="147">
        <v>54.05</v>
      </c>
      <c r="BU136" s="147">
        <v>3910</v>
      </c>
      <c r="BV136" s="151"/>
      <c r="BW136" s="147">
        <v>12398</v>
      </c>
      <c r="BX136" s="160">
        <v>6018</v>
      </c>
      <c r="BY136" s="160">
        <f t="shared" si="34"/>
        <v>6380</v>
      </c>
      <c r="BZ136" s="153"/>
      <c r="CA136" s="99">
        <f t="shared" si="35"/>
        <v>14186</v>
      </c>
      <c r="CB136" s="148">
        <v>6827</v>
      </c>
      <c r="CC136" s="147">
        <v>7359</v>
      </c>
      <c r="CD136" s="154"/>
      <c r="CE136" s="125">
        <f t="shared" si="36"/>
        <v>14206</v>
      </c>
      <c r="CF136" s="155">
        <v>6837</v>
      </c>
      <c r="CG136" s="155">
        <v>7369</v>
      </c>
      <c r="CH136" s="155">
        <v>3706</v>
      </c>
      <c r="CI136" s="153"/>
      <c r="CJ136" s="99">
        <f t="shared" si="37"/>
        <v>14188</v>
      </c>
      <c r="CK136" s="148">
        <v>6833</v>
      </c>
      <c r="CL136" s="148">
        <v>7355</v>
      </c>
      <c r="CM136" s="148">
        <v>14206</v>
      </c>
      <c r="CN136" s="156"/>
      <c r="CO136" s="157" t="s">
        <v>36</v>
      </c>
      <c r="CP136" s="125">
        <f t="shared" si="38"/>
        <v>14057</v>
      </c>
      <c r="CQ136" s="155">
        <v>6751</v>
      </c>
      <c r="CR136" s="155">
        <v>7306</v>
      </c>
      <c r="CS136" s="155">
        <v>3926</v>
      </c>
      <c r="CT136" s="153"/>
      <c r="CU136" s="99">
        <f t="shared" si="39"/>
        <v>14119</v>
      </c>
      <c r="CV136" s="148">
        <v>6798</v>
      </c>
      <c r="CW136" s="148">
        <v>7321</v>
      </c>
    </row>
    <row r="137" spans="2:101" ht="13.5" customHeight="1" x14ac:dyDescent="0.15">
      <c r="B137" s="178" t="s">
        <v>205</v>
      </c>
      <c r="C137" s="52"/>
      <c r="D137" s="157" t="s">
        <v>37</v>
      </c>
      <c r="E137" s="147"/>
      <c r="F137" s="147"/>
      <c r="G137" s="147"/>
      <c r="H137" s="147"/>
      <c r="I137" s="147"/>
      <c r="J137" s="147"/>
      <c r="K137" s="147"/>
      <c r="L137" s="147"/>
      <c r="M137" s="147"/>
      <c r="N137" s="144"/>
      <c r="O137" s="147"/>
      <c r="P137" s="147"/>
      <c r="Q137" s="147"/>
      <c r="R137" s="147"/>
      <c r="S137" s="147"/>
      <c r="T137" s="147"/>
      <c r="U137" s="147"/>
      <c r="V137" s="147"/>
      <c r="W137" s="147"/>
      <c r="X137" s="147">
        <v>4074</v>
      </c>
      <c r="Y137" s="147">
        <v>4087</v>
      </c>
      <c r="Z137" s="147">
        <v>4113</v>
      </c>
      <c r="AA137" s="147">
        <v>4110</v>
      </c>
      <c r="AB137" s="147">
        <v>4127</v>
      </c>
      <c r="AC137" s="147">
        <v>4142</v>
      </c>
      <c r="AD137" s="147">
        <v>4150</v>
      </c>
      <c r="AE137" s="147">
        <v>4169</v>
      </c>
      <c r="AF137" s="147">
        <v>4146</v>
      </c>
      <c r="AG137" s="147">
        <v>4173</v>
      </c>
      <c r="AH137" s="147">
        <v>4201</v>
      </c>
      <c r="AI137" s="147">
        <v>4249</v>
      </c>
      <c r="AJ137" s="147">
        <v>4257</v>
      </c>
      <c r="AK137" s="147">
        <v>4253</v>
      </c>
      <c r="AL137" s="147">
        <v>4229</v>
      </c>
      <c r="AM137" s="147">
        <v>4216</v>
      </c>
      <c r="AN137" s="147">
        <v>4260</v>
      </c>
      <c r="AO137" s="147">
        <v>4270</v>
      </c>
      <c r="AP137" s="148">
        <v>4259</v>
      </c>
      <c r="AQ137" s="148">
        <v>4277</v>
      </c>
      <c r="AR137" s="148">
        <v>4293</v>
      </c>
      <c r="AS137" s="148">
        <v>4351</v>
      </c>
      <c r="AT137" s="148">
        <v>4370</v>
      </c>
      <c r="AU137" s="148">
        <v>4374</v>
      </c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  <c r="BI137" s="148"/>
      <c r="BJ137" s="148"/>
      <c r="BK137" s="148"/>
      <c r="BL137" s="148"/>
      <c r="BM137" s="148"/>
      <c r="BN137" s="148"/>
      <c r="BO137" s="148"/>
      <c r="BP137" s="148"/>
      <c r="BQ137" s="159" t="s">
        <v>37</v>
      </c>
      <c r="BR137" s="150"/>
      <c r="BS137" s="147">
        <v>140.69999999999999</v>
      </c>
      <c r="BT137" s="147">
        <v>140.69999999999999</v>
      </c>
      <c r="BU137" s="147">
        <v>4269</v>
      </c>
      <c r="BV137" s="151"/>
      <c r="BW137" s="147">
        <v>19092</v>
      </c>
      <c r="BX137" s="160">
        <v>8908</v>
      </c>
      <c r="BY137" s="160">
        <f t="shared" si="34"/>
        <v>10184</v>
      </c>
      <c r="BZ137" s="153"/>
      <c r="CA137" s="99">
        <f t="shared" si="35"/>
        <v>15799</v>
      </c>
      <c r="CB137" s="148">
        <v>7630</v>
      </c>
      <c r="CC137" s="147">
        <v>8169</v>
      </c>
      <c r="CD137" s="154"/>
      <c r="CE137" s="125">
        <f t="shared" si="36"/>
        <v>15052</v>
      </c>
      <c r="CF137" s="155">
        <v>7293</v>
      </c>
      <c r="CG137" s="155">
        <v>7759</v>
      </c>
      <c r="CH137" s="155">
        <v>4147</v>
      </c>
      <c r="CI137" s="153"/>
      <c r="CJ137" s="99">
        <f t="shared" si="37"/>
        <v>15040</v>
      </c>
      <c r="CK137" s="148">
        <v>7288</v>
      </c>
      <c r="CL137" s="148">
        <v>7752</v>
      </c>
      <c r="CM137" s="148">
        <v>15052</v>
      </c>
      <c r="CN137" s="156"/>
      <c r="CO137" s="157" t="s">
        <v>37</v>
      </c>
      <c r="CP137" s="125">
        <f t="shared" si="38"/>
        <v>14168</v>
      </c>
      <c r="CQ137" s="155">
        <v>6842</v>
      </c>
      <c r="CR137" s="155">
        <v>7326</v>
      </c>
      <c r="CS137" s="155">
        <v>4146</v>
      </c>
      <c r="CT137" s="153"/>
      <c r="CU137" s="99">
        <f t="shared" si="39"/>
        <v>14431</v>
      </c>
      <c r="CV137" s="148">
        <v>6956</v>
      </c>
      <c r="CW137" s="148">
        <v>7475</v>
      </c>
    </row>
    <row r="138" spans="2:101" ht="13.5" customHeight="1" x14ac:dyDescent="0.15">
      <c r="B138" s="178" t="s">
        <v>206</v>
      </c>
      <c r="C138" s="52"/>
      <c r="D138" s="157" t="s">
        <v>38</v>
      </c>
      <c r="E138" s="147"/>
      <c r="F138" s="147"/>
      <c r="G138" s="147"/>
      <c r="H138" s="147"/>
      <c r="I138" s="147"/>
      <c r="J138" s="147"/>
      <c r="K138" s="147"/>
      <c r="L138" s="147"/>
      <c r="M138" s="147"/>
      <c r="N138" s="144"/>
      <c r="O138" s="147"/>
      <c r="P138" s="147"/>
      <c r="Q138" s="147"/>
      <c r="R138" s="147"/>
      <c r="S138" s="147"/>
      <c r="T138" s="147"/>
      <c r="U138" s="147"/>
      <c r="V138" s="147"/>
      <c r="W138" s="147"/>
      <c r="X138" s="147">
        <v>3502</v>
      </c>
      <c r="Y138" s="147">
        <v>3505</v>
      </c>
      <c r="Z138" s="147">
        <v>3493</v>
      </c>
      <c r="AA138" s="147">
        <v>3462</v>
      </c>
      <c r="AB138" s="147">
        <v>3453</v>
      </c>
      <c r="AC138" s="147">
        <v>3456</v>
      </c>
      <c r="AD138" s="147">
        <v>3430</v>
      </c>
      <c r="AE138" s="147">
        <v>3396</v>
      </c>
      <c r="AF138" s="147">
        <v>3463</v>
      </c>
      <c r="AG138" s="147">
        <v>3409</v>
      </c>
      <c r="AH138" s="147">
        <v>3443</v>
      </c>
      <c r="AI138" s="147">
        <v>3391</v>
      </c>
      <c r="AJ138" s="147">
        <v>3354</v>
      </c>
      <c r="AK138" s="147">
        <v>3349</v>
      </c>
      <c r="AL138" s="147">
        <v>3379</v>
      </c>
      <c r="AM138" s="147">
        <v>3383</v>
      </c>
      <c r="AN138" s="147">
        <v>3334</v>
      </c>
      <c r="AO138" s="147">
        <v>3368</v>
      </c>
      <c r="AP138" s="148">
        <v>3336</v>
      </c>
      <c r="AQ138" s="148">
        <v>3299</v>
      </c>
      <c r="AR138" s="148">
        <v>3303</v>
      </c>
      <c r="AS138" s="148">
        <v>3296</v>
      </c>
      <c r="AT138" s="148">
        <v>3277</v>
      </c>
      <c r="AU138" s="148">
        <v>3277</v>
      </c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  <c r="BI138" s="148"/>
      <c r="BJ138" s="148"/>
      <c r="BK138" s="148"/>
      <c r="BL138" s="148"/>
      <c r="BM138" s="148"/>
      <c r="BN138" s="148"/>
      <c r="BO138" s="148"/>
      <c r="BP138" s="148"/>
      <c r="BQ138" s="159" t="s">
        <v>38</v>
      </c>
      <c r="BR138" s="150"/>
      <c r="BS138" s="147">
        <v>326.10000000000002</v>
      </c>
      <c r="BT138" s="147">
        <v>326.10000000000002</v>
      </c>
      <c r="BU138" s="147">
        <v>3423</v>
      </c>
      <c r="BV138" s="151"/>
      <c r="BW138" s="147">
        <v>14314</v>
      </c>
      <c r="BX138" s="160">
        <v>6641</v>
      </c>
      <c r="BY138" s="160">
        <f t="shared" si="34"/>
        <v>7673</v>
      </c>
      <c r="BZ138" s="153"/>
      <c r="CA138" s="99">
        <f t="shared" si="35"/>
        <v>10791</v>
      </c>
      <c r="CB138" s="148">
        <v>5133</v>
      </c>
      <c r="CC138" s="147">
        <v>5658</v>
      </c>
      <c r="CD138" s="154"/>
      <c r="CE138" s="125">
        <f t="shared" si="36"/>
        <v>10197</v>
      </c>
      <c r="CF138" s="155">
        <v>4832</v>
      </c>
      <c r="CG138" s="155">
        <v>5365</v>
      </c>
      <c r="CH138" s="155">
        <v>3485</v>
      </c>
      <c r="CI138" s="153"/>
      <c r="CJ138" s="99">
        <f t="shared" si="37"/>
        <v>10155</v>
      </c>
      <c r="CK138" s="148">
        <v>4820</v>
      </c>
      <c r="CL138" s="148">
        <v>5335</v>
      </c>
      <c r="CM138" s="148">
        <v>10197</v>
      </c>
      <c r="CN138" s="156"/>
      <c r="CO138" s="157" t="s">
        <v>38</v>
      </c>
      <c r="CP138" s="125">
        <f t="shared" si="38"/>
        <v>9289</v>
      </c>
      <c r="CQ138" s="155">
        <v>4377</v>
      </c>
      <c r="CR138" s="155">
        <v>4912</v>
      </c>
      <c r="CS138" s="155">
        <v>3300</v>
      </c>
      <c r="CT138" s="153"/>
      <c r="CU138" s="99">
        <f t="shared" si="39"/>
        <v>9469</v>
      </c>
      <c r="CV138" s="148">
        <v>4480</v>
      </c>
      <c r="CW138" s="148">
        <v>4989</v>
      </c>
    </row>
    <row r="139" spans="2:101" ht="13.5" customHeight="1" x14ac:dyDescent="0.15">
      <c r="B139" s="178" t="s">
        <v>207</v>
      </c>
      <c r="C139" s="52"/>
      <c r="D139" s="157" t="s">
        <v>40</v>
      </c>
      <c r="E139" s="147"/>
      <c r="F139" s="147"/>
      <c r="G139" s="147"/>
      <c r="H139" s="147"/>
      <c r="I139" s="147"/>
      <c r="J139" s="147"/>
      <c r="K139" s="147"/>
      <c r="L139" s="147"/>
      <c r="M139" s="147"/>
      <c r="N139" s="144"/>
      <c r="O139" s="147"/>
      <c r="P139" s="147"/>
      <c r="Q139" s="147"/>
      <c r="R139" s="147"/>
      <c r="S139" s="147"/>
      <c r="T139" s="147"/>
      <c r="U139" s="147"/>
      <c r="V139" s="147"/>
      <c r="W139" s="147"/>
      <c r="X139" s="147">
        <v>3297</v>
      </c>
      <c r="Y139" s="147">
        <v>3311</v>
      </c>
      <c r="Z139" s="147">
        <v>3353</v>
      </c>
      <c r="AA139" s="147">
        <v>3352</v>
      </c>
      <c r="AB139" s="147">
        <v>3340</v>
      </c>
      <c r="AC139" s="147">
        <v>3329</v>
      </c>
      <c r="AD139" s="147">
        <v>3330</v>
      </c>
      <c r="AE139" s="147">
        <v>3336</v>
      </c>
      <c r="AF139" s="147">
        <v>3335</v>
      </c>
      <c r="AG139" s="147">
        <v>3330</v>
      </c>
      <c r="AH139" s="147">
        <v>3321</v>
      </c>
      <c r="AI139" s="147">
        <v>3315</v>
      </c>
      <c r="AJ139" s="147">
        <v>3315</v>
      </c>
      <c r="AK139" s="147">
        <v>3332</v>
      </c>
      <c r="AL139" s="147">
        <v>3322</v>
      </c>
      <c r="AM139" s="147">
        <v>3329</v>
      </c>
      <c r="AN139" s="147">
        <v>3356</v>
      </c>
      <c r="AO139" s="147">
        <v>3337</v>
      </c>
      <c r="AP139" s="148">
        <v>3361</v>
      </c>
      <c r="AQ139" s="148">
        <v>3368</v>
      </c>
      <c r="AR139" s="148">
        <v>3437</v>
      </c>
      <c r="AS139" s="148">
        <v>3440</v>
      </c>
      <c r="AT139" s="148">
        <v>3452</v>
      </c>
      <c r="AU139" s="148">
        <v>3456</v>
      </c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  <c r="BI139" s="148"/>
      <c r="BJ139" s="148"/>
      <c r="BK139" s="148"/>
      <c r="BL139" s="148"/>
      <c r="BM139" s="148"/>
      <c r="BN139" s="148"/>
      <c r="BO139" s="148"/>
      <c r="BP139" s="148"/>
      <c r="BQ139" s="159" t="s">
        <v>40</v>
      </c>
      <c r="BR139" s="150"/>
      <c r="BS139" s="147">
        <v>65.42</v>
      </c>
      <c r="BT139" s="147">
        <v>65.42</v>
      </c>
      <c r="BU139" s="147">
        <v>3339</v>
      </c>
      <c r="BV139" s="151"/>
      <c r="BW139" s="147">
        <v>16548</v>
      </c>
      <c r="BX139" s="160">
        <v>8011</v>
      </c>
      <c r="BY139" s="160">
        <f t="shared" si="34"/>
        <v>8537</v>
      </c>
      <c r="BZ139" s="153"/>
      <c r="CA139" s="99">
        <f t="shared" si="35"/>
        <v>14505</v>
      </c>
      <c r="CB139" s="148">
        <v>7081</v>
      </c>
      <c r="CC139" s="147">
        <v>7424</v>
      </c>
      <c r="CD139" s="154"/>
      <c r="CE139" s="125">
        <f t="shared" si="36"/>
        <v>13936</v>
      </c>
      <c r="CF139" s="155">
        <v>6793</v>
      </c>
      <c r="CG139" s="155">
        <v>7143</v>
      </c>
      <c r="CH139" s="155">
        <v>3341</v>
      </c>
      <c r="CI139" s="153"/>
      <c r="CJ139" s="99">
        <f t="shared" si="37"/>
        <v>13926</v>
      </c>
      <c r="CK139" s="148">
        <v>6787</v>
      </c>
      <c r="CL139" s="148">
        <v>7139</v>
      </c>
      <c r="CM139" s="148">
        <v>13936</v>
      </c>
      <c r="CN139" s="156"/>
      <c r="CO139" s="157" t="s">
        <v>40</v>
      </c>
      <c r="CP139" s="125">
        <f t="shared" si="38"/>
        <v>13417</v>
      </c>
      <c r="CQ139" s="155">
        <v>6522</v>
      </c>
      <c r="CR139" s="155">
        <v>6895</v>
      </c>
      <c r="CS139" s="155">
        <v>3334</v>
      </c>
      <c r="CT139" s="153"/>
      <c r="CU139" s="99">
        <f t="shared" si="39"/>
        <v>13650</v>
      </c>
      <c r="CV139" s="148">
        <v>6632</v>
      </c>
      <c r="CW139" s="148">
        <v>7018</v>
      </c>
    </row>
    <row r="140" spans="2:101" ht="13.5" customHeight="1" x14ac:dyDescent="0.15">
      <c r="B140" s="178" t="s">
        <v>208</v>
      </c>
      <c r="C140" s="52"/>
      <c r="D140" s="157" t="s">
        <v>41</v>
      </c>
      <c r="E140" s="147"/>
      <c r="F140" s="147"/>
      <c r="G140" s="147"/>
      <c r="H140" s="147"/>
      <c r="I140" s="147"/>
      <c r="J140" s="147"/>
      <c r="K140" s="147"/>
      <c r="L140" s="147"/>
      <c r="M140" s="147"/>
      <c r="N140" s="144"/>
      <c r="O140" s="147"/>
      <c r="P140" s="147"/>
      <c r="Q140" s="147"/>
      <c r="R140" s="147"/>
      <c r="S140" s="147"/>
      <c r="T140" s="147"/>
      <c r="U140" s="147"/>
      <c r="V140" s="147"/>
      <c r="W140" s="147"/>
      <c r="X140" s="147">
        <v>5108</v>
      </c>
      <c r="Y140" s="147">
        <v>5185</v>
      </c>
      <c r="Z140" s="147">
        <v>5269</v>
      </c>
      <c r="AA140" s="147">
        <v>5320</v>
      </c>
      <c r="AB140" s="147">
        <v>5385</v>
      </c>
      <c r="AC140" s="147">
        <v>5437</v>
      </c>
      <c r="AD140" s="147">
        <v>5447</v>
      </c>
      <c r="AE140" s="147">
        <v>5461</v>
      </c>
      <c r="AF140" s="147">
        <v>5453</v>
      </c>
      <c r="AG140" s="147">
        <v>5465</v>
      </c>
      <c r="AH140" s="147">
        <v>5498</v>
      </c>
      <c r="AI140" s="147">
        <v>5516</v>
      </c>
      <c r="AJ140" s="147">
        <v>5530</v>
      </c>
      <c r="AK140" s="147">
        <v>5543</v>
      </c>
      <c r="AL140" s="147">
        <v>5633</v>
      </c>
      <c r="AM140" s="147">
        <v>5733</v>
      </c>
      <c r="AN140" s="147">
        <v>5791</v>
      </c>
      <c r="AO140" s="147">
        <v>5867</v>
      </c>
      <c r="AP140" s="148">
        <v>5942</v>
      </c>
      <c r="AQ140" s="148">
        <v>6010</v>
      </c>
      <c r="AR140" s="148">
        <v>6058</v>
      </c>
      <c r="AS140" s="148">
        <v>6098</v>
      </c>
      <c r="AT140" s="148">
        <v>6120</v>
      </c>
      <c r="AU140" s="148">
        <v>6138</v>
      </c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  <c r="BI140" s="148"/>
      <c r="BJ140" s="148"/>
      <c r="BK140" s="148"/>
      <c r="BL140" s="148"/>
      <c r="BM140" s="148"/>
      <c r="BN140" s="148"/>
      <c r="BO140" s="148"/>
      <c r="BP140" s="148"/>
      <c r="BQ140" s="159" t="s">
        <v>41</v>
      </c>
      <c r="BR140" s="150"/>
      <c r="BS140" s="147">
        <v>35.54</v>
      </c>
      <c r="BT140" s="147">
        <v>35.54</v>
      </c>
      <c r="BU140" s="147">
        <v>5784</v>
      </c>
      <c r="BV140" s="151"/>
      <c r="BW140" s="147">
        <v>18796</v>
      </c>
      <c r="BX140" s="160">
        <v>8937</v>
      </c>
      <c r="BY140" s="160">
        <f t="shared" si="34"/>
        <v>9859</v>
      </c>
      <c r="BZ140" s="153"/>
      <c r="CA140" s="99">
        <f t="shared" si="35"/>
        <v>20469</v>
      </c>
      <c r="CB140" s="148">
        <v>9923</v>
      </c>
      <c r="CC140" s="147">
        <v>10546</v>
      </c>
      <c r="CD140" s="154"/>
      <c r="CE140" s="125">
        <f t="shared" si="36"/>
        <v>20470</v>
      </c>
      <c r="CF140" s="155">
        <v>9925</v>
      </c>
      <c r="CG140" s="155">
        <v>10545</v>
      </c>
      <c r="CH140" s="155">
        <v>5755</v>
      </c>
      <c r="CI140" s="153"/>
      <c r="CJ140" s="99">
        <f t="shared" si="37"/>
        <v>20445</v>
      </c>
      <c r="CK140" s="148">
        <v>9916</v>
      </c>
      <c r="CL140" s="148">
        <v>10529</v>
      </c>
      <c r="CM140" s="148">
        <v>20470</v>
      </c>
      <c r="CN140" s="156"/>
      <c r="CO140" s="157" t="s">
        <v>41</v>
      </c>
      <c r="CP140" s="125">
        <f t="shared" si="38"/>
        <v>20245</v>
      </c>
      <c r="CQ140" s="155">
        <v>9858</v>
      </c>
      <c r="CR140" s="155">
        <v>10387</v>
      </c>
      <c r="CS140" s="155">
        <v>6064</v>
      </c>
      <c r="CT140" s="153"/>
      <c r="CU140" s="99">
        <f t="shared" si="39"/>
        <v>20365</v>
      </c>
      <c r="CV140" s="148">
        <v>9897</v>
      </c>
      <c r="CW140" s="148">
        <v>10468</v>
      </c>
    </row>
    <row r="141" spans="2:101" ht="13.5" customHeight="1" x14ac:dyDescent="0.15">
      <c r="B141" s="178" t="s">
        <v>209</v>
      </c>
      <c r="C141" s="52"/>
      <c r="D141" s="157" t="s">
        <v>42</v>
      </c>
      <c r="E141" s="147"/>
      <c r="F141" s="147"/>
      <c r="G141" s="147"/>
      <c r="H141" s="147"/>
      <c r="I141" s="147"/>
      <c r="J141" s="147"/>
      <c r="K141" s="147"/>
      <c r="L141" s="147"/>
      <c r="M141" s="147"/>
      <c r="N141" s="144"/>
      <c r="O141" s="147"/>
      <c r="P141" s="147"/>
      <c r="Q141" s="147"/>
      <c r="R141" s="147"/>
      <c r="S141" s="147"/>
      <c r="T141" s="147"/>
      <c r="U141" s="147"/>
      <c r="V141" s="147"/>
      <c r="W141" s="147"/>
      <c r="X141" s="147">
        <v>1755</v>
      </c>
      <c r="Y141" s="147">
        <v>1756</v>
      </c>
      <c r="Z141" s="147">
        <v>1761</v>
      </c>
      <c r="AA141" s="147">
        <v>1761</v>
      </c>
      <c r="AB141" s="147">
        <v>1772</v>
      </c>
      <c r="AC141" s="147">
        <v>1772</v>
      </c>
      <c r="AD141" s="147">
        <v>1776</v>
      </c>
      <c r="AE141" s="147">
        <v>1766</v>
      </c>
      <c r="AF141" s="147">
        <v>1779</v>
      </c>
      <c r="AG141" s="147">
        <v>1777</v>
      </c>
      <c r="AH141" s="147">
        <v>1770</v>
      </c>
      <c r="AI141" s="147">
        <v>1777</v>
      </c>
      <c r="AJ141" s="147">
        <v>1771</v>
      </c>
      <c r="AK141" s="147">
        <v>1771</v>
      </c>
      <c r="AL141" s="147">
        <v>1767</v>
      </c>
      <c r="AM141" s="147">
        <v>1763</v>
      </c>
      <c r="AN141" s="147">
        <v>1782</v>
      </c>
      <c r="AO141" s="147">
        <v>1842</v>
      </c>
      <c r="AP141" s="148">
        <v>1856</v>
      </c>
      <c r="AQ141" s="148">
        <v>1863</v>
      </c>
      <c r="AR141" s="148">
        <v>1862</v>
      </c>
      <c r="AS141" s="148">
        <v>1865</v>
      </c>
      <c r="AT141" s="148">
        <v>1888</v>
      </c>
      <c r="AU141" s="148">
        <v>1884</v>
      </c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  <c r="BI141" s="148"/>
      <c r="BJ141" s="148"/>
      <c r="BK141" s="148"/>
      <c r="BL141" s="148"/>
      <c r="BM141" s="148"/>
      <c r="BN141" s="148"/>
      <c r="BO141" s="148"/>
      <c r="BP141" s="148"/>
      <c r="BQ141" s="159" t="s">
        <v>42</v>
      </c>
      <c r="BR141" s="150"/>
      <c r="BS141" s="147">
        <v>39.520000000000003</v>
      </c>
      <c r="BT141" s="147">
        <v>39.520000000000003</v>
      </c>
      <c r="BU141" s="147">
        <v>1774</v>
      </c>
      <c r="BV141" s="151"/>
      <c r="BW141" s="147">
        <v>8491</v>
      </c>
      <c r="BX141" s="160">
        <v>4107</v>
      </c>
      <c r="BY141" s="160">
        <f t="shared" si="34"/>
        <v>4384</v>
      </c>
      <c r="BZ141" s="153"/>
      <c r="CA141" s="99">
        <f t="shared" si="35"/>
        <v>7695</v>
      </c>
      <c r="CB141" s="148">
        <v>3701</v>
      </c>
      <c r="CC141" s="147">
        <v>3994</v>
      </c>
      <c r="CD141" s="154"/>
      <c r="CE141" s="125">
        <f t="shared" si="36"/>
        <v>7510</v>
      </c>
      <c r="CF141" s="155">
        <v>3570</v>
      </c>
      <c r="CG141" s="155">
        <v>3940</v>
      </c>
      <c r="CH141" s="155">
        <v>1781</v>
      </c>
      <c r="CI141" s="153"/>
      <c r="CJ141" s="99">
        <f t="shared" si="37"/>
        <v>7491</v>
      </c>
      <c r="CK141" s="148">
        <v>3569</v>
      </c>
      <c r="CL141" s="148">
        <v>3922</v>
      </c>
      <c r="CM141" s="148">
        <v>7510</v>
      </c>
      <c r="CN141" s="156"/>
      <c r="CO141" s="157" t="s">
        <v>42</v>
      </c>
      <c r="CP141" s="125">
        <f t="shared" si="38"/>
        <v>7150</v>
      </c>
      <c r="CQ141" s="155">
        <v>3385</v>
      </c>
      <c r="CR141" s="155">
        <v>3765</v>
      </c>
      <c r="CS141" s="155">
        <v>1793</v>
      </c>
      <c r="CT141" s="153"/>
      <c r="CU141" s="99">
        <f t="shared" si="39"/>
        <v>7208</v>
      </c>
      <c r="CV141" s="148">
        <v>3411</v>
      </c>
      <c r="CW141" s="148">
        <v>3797</v>
      </c>
    </row>
    <row r="142" spans="2:101" ht="13.5" customHeight="1" x14ac:dyDescent="0.15">
      <c r="B142" s="178" t="s">
        <v>218</v>
      </c>
      <c r="C142" s="52"/>
      <c r="D142" s="157" t="s">
        <v>43</v>
      </c>
      <c r="E142" s="147"/>
      <c r="F142" s="147"/>
      <c r="G142" s="147"/>
      <c r="H142" s="147"/>
      <c r="I142" s="147"/>
      <c r="J142" s="147"/>
      <c r="K142" s="147"/>
      <c r="L142" s="147"/>
      <c r="M142" s="147"/>
      <c r="N142" s="144"/>
      <c r="O142" s="147"/>
      <c r="P142" s="147"/>
      <c r="Q142" s="147"/>
      <c r="R142" s="147"/>
      <c r="S142" s="147"/>
      <c r="T142" s="147"/>
      <c r="U142" s="147"/>
      <c r="V142" s="147"/>
      <c r="W142" s="147"/>
      <c r="X142" s="147">
        <v>4398</v>
      </c>
      <c r="Y142" s="147">
        <v>4382</v>
      </c>
      <c r="Z142" s="147">
        <v>4420</v>
      </c>
      <c r="AA142" s="147">
        <v>4447</v>
      </c>
      <c r="AB142" s="147">
        <v>4478</v>
      </c>
      <c r="AC142" s="147">
        <v>4513</v>
      </c>
      <c r="AD142" s="147">
        <v>4530</v>
      </c>
      <c r="AE142" s="147">
        <v>4579</v>
      </c>
      <c r="AF142" s="147">
        <v>4602</v>
      </c>
      <c r="AG142" s="147">
        <v>4608</v>
      </c>
      <c r="AH142" s="147">
        <v>4642</v>
      </c>
      <c r="AI142" s="147">
        <v>4661</v>
      </c>
      <c r="AJ142" s="147">
        <v>4691</v>
      </c>
      <c r="AK142" s="147">
        <v>4767</v>
      </c>
      <c r="AL142" s="147">
        <v>4778</v>
      </c>
      <c r="AM142" s="147">
        <v>4806</v>
      </c>
      <c r="AN142" s="147">
        <v>4814</v>
      </c>
      <c r="AO142" s="147">
        <v>4852</v>
      </c>
      <c r="AP142" s="148">
        <v>4900</v>
      </c>
      <c r="AQ142" s="148">
        <v>4894</v>
      </c>
      <c r="AR142" s="148">
        <v>4898</v>
      </c>
      <c r="AS142" s="148">
        <v>4915</v>
      </c>
      <c r="AT142" s="148">
        <v>4954</v>
      </c>
      <c r="AU142" s="148">
        <v>4975</v>
      </c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  <c r="BI142" s="148"/>
      <c r="BJ142" s="148"/>
      <c r="BK142" s="148"/>
      <c r="BL142" s="148"/>
      <c r="BM142" s="148"/>
      <c r="BN142" s="148"/>
      <c r="BO142" s="148"/>
      <c r="BP142" s="148"/>
      <c r="BQ142" s="159" t="s">
        <v>43</v>
      </c>
      <c r="BR142" s="150"/>
      <c r="BS142" s="147">
        <v>63.45</v>
      </c>
      <c r="BT142" s="147">
        <v>63.45</v>
      </c>
      <c r="BU142" s="147">
        <v>4876</v>
      </c>
      <c r="BV142" s="151"/>
      <c r="BW142" s="147">
        <v>17879</v>
      </c>
      <c r="BX142" s="160">
        <v>8577</v>
      </c>
      <c r="BY142" s="160">
        <f t="shared" si="34"/>
        <v>9302</v>
      </c>
      <c r="BZ142" s="153"/>
      <c r="CA142" s="99">
        <f t="shared" si="35"/>
        <v>16770</v>
      </c>
      <c r="CB142" s="148">
        <v>8172</v>
      </c>
      <c r="CC142" s="147">
        <v>8598</v>
      </c>
      <c r="CD142" s="154"/>
      <c r="CE142" s="125">
        <f t="shared" si="36"/>
        <v>16422</v>
      </c>
      <c r="CF142" s="155">
        <v>8083</v>
      </c>
      <c r="CG142" s="155">
        <v>8339</v>
      </c>
      <c r="CH142" s="155">
        <v>4978</v>
      </c>
      <c r="CI142" s="153"/>
      <c r="CJ142" s="99">
        <f t="shared" si="37"/>
        <v>16397</v>
      </c>
      <c r="CK142" s="148">
        <v>8070</v>
      </c>
      <c r="CL142" s="148">
        <v>8327</v>
      </c>
      <c r="CM142" s="148">
        <v>16422</v>
      </c>
      <c r="CN142" s="156"/>
      <c r="CO142" s="157" t="s">
        <v>43</v>
      </c>
      <c r="CP142" s="125">
        <f t="shared" si="38"/>
        <v>15866</v>
      </c>
      <c r="CQ142" s="155">
        <v>7750</v>
      </c>
      <c r="CR142" s="155">
        <v>8116</v>
      </c>
      <c r="CS142" s="155">
        <v>4993</v>
      </c>
      <c r="CT142" s="153"/>
      <c r="CU142" s="99">
        <f t="shared" si="39"/>
        <v>15932</v>
      </c>
      <c r="CV142" s="148">
        <v>7772</v>
      </c>
      <c r="CW142" s="148">
        <v>8160</v>
      </c>
    </row>
    <row r="143" spans="2:101" ht="13.5" customHeight="1" x14ac:dyDescent="0.15">
      <c r="B143" s="178" t="s">
        <v>210</v>
      </c>
      <c r="C143" s="52"/>
      <c r="D143" s="157" t="s">
        <v>44</v>
      </c>
      <c r="E143" s="147"/>
      <c r="F143" s="147"/>
      <c r="G143" s="147"/>
      <c r="H143" s="147"/>
      <c r="I143" s="147"/>
      <c r="J143" s="147"/>
      <c r="K143" s="147"/>
      <c r="L143" s="147"/>
      <c r="M143" s="147"/>
      <c r="N143" s="144"/>
      <c r="O143" s="147"/>
      <c r="P143" s="147"/>
      <c r="Q143" s="147"/>
      <c r="R143" s="147"/>
      <c r="S143" s="147"/>
      <c r="T143" s="147"/>
      <c r="U143" s="147"/>
      <c r="V143" s="147"/>
      <c r="W143" s="147"/>
      <c r="X143" s="147">
        <v>4019</v>
      </c>
      <c r="Y143" s="147">
        <v>3996</v>
      </c>
      <c r="Z143" s="147">
        <v>3995</v>
      </c>
      <c r="AA143" s="147">
        <v>3977</v>
      </c>
      <c r="AB143" s="147">
        <v>3988</v>
      </c>
      <c r="AC143" s="147">
        <v>3981</v>
      </c>
      <c r="AD143" s="147">
        <v>3971</v>
      </c>
      <c r="AE143" s="147">
        <v>3971</v>
      </c>
      <c r="AF143" s="147">
        <v>3980</v>
      </c>
      <c r="AG143" s="147">
        <v>3981</v>
      </c>
      <c r="AH143" s="147">
        <v>3970</v>
      </c>
      <c r="AI143" s="147">
        <v>3966</v>
      </c>
      <c r="AJ143" s="147">
        <v>3991</v>
      </c>
      <c r="AK143" s="147">
        <v>3994</v>
      </c>
      <c r="AL143" s="147">
        <v>3993</v>
      </c>
      <c r="AM143" s="147">
        <v>3995</v>
      </c>
      <c r="AN143" s="147">
        <v>4021</v>
      </c>
      <c r="AO143" s="147">
        <v>4051</v>
      </c>
      <c r="AP143" s="148">
        <v>4079</v>
      </c>
      <c r="AQ143" s="148">
        <v>4076</v>
      </c>
      <c r="AR143" s="148">
        <v>4079</v>
      </c>
      <c r="AS143" s="148">
        <v>4111</v>
      </c>
      <c r="AT143" s="148">
        <v>4118</v>
      </c>
      <c r="AU143" s="148">
        <v>4151</v>
      </c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  <c r="BI143" s="148"/>
      <c r="BJ143" s="148"/>
      <c r="BK143" s="148"/>
      <c r="BL143" s="148"/>
      <c r="BM143" s="148"/>
      <c r="BN143" s="148"/>
      <c r="BO143" s="148"/>
      <c r="BP143" s="148"/>
      <c r="BQ143" s="159" t="s">
        <v>44</v>
      </c>
      <c r="BR143" s="150"/>
      <c r="BS143" s="147">
        <v>52.49</v>
      </c>
      <c r="BT143" s="147">
        <v>52.49</v>
      </c>
      <c r="BU143" s="147">
        <v>4005</v>
      </c>
      <c r="BV143" s="151"/>
      <c r="BW143" s="147">
        <v>19210</v>
      </c>
      <c r="BX143" s="160">
        <v>9126</v>
      </c>
      <c r="BY143" s="160">
        <f t="shared" si="34"/>
        <v>10084</v>
      </c>
      <c r="BZ143" s="153"/>
      <c r="CA143" s="99">
        <f t="shared" si="35"/>
        <v>15651</v>
      </c>
      <c r="CB143" s="148">
        <v>7437</v>
      </c>
      <c r="CC143" s="147">
        <v>8214</v>
      </c>
      <c r="CD143" s="154"/>
      <c r="CE143" s="125">
        <f t="shared" si="36"/>
        <v>15145</v>
      </c>
      <c r="CF143" s="155">
        <v>7262</v>
      </c>
      <c r="CG143" s="155">
        <v>7883</v>
      </c>
      <c r="CH143" s="155">
        <v>3953</v>
      </c>
      <c r="CI143" s="153"/>
      <c r="CJ143" s="99">
        <f t="shared" si="37"/>
        <v>15104</v>
      </c>
      <c r="CK143" s="148">
        <v>7248</v>
      </c>
      <c r="CL143" s="148">
        <v>7856</v>
      </c>
      <c r="CM143" s="148">
        <v>15145</v>
      </c>
      <c r="CN143" s="156"/>
      <c r="CO143" s="157" t="s">
        <v>44</v>
      </c>
      <c r="CP143" s="125">
        <f t="shared" si="38"/>
        <v>14713</v>
      </c>
      <c r="CQ143" s="155">
        <v>7021</v>
      </c>
      <c r="CR143" s="155">
        <v>7692</v>
      </c>
      <c r="CS143" s="155">
        <v>4036</v>
      </c>
      <c r="CT143" s="153"/>
      <c r="CU143" s="99">
        <f t="shared" si="39"/>
        <v>14730</v>
      </c>
      <c r="CV143" s="148">
        <v>7075</v>
      </c>
      <c r="CW143" s="148">
        <v>7655</v>
      </c>
    </row>
    <row r="144" spans="2:101" ht="13.5" customHeight="1" x14ac:dyDescent="0.15">
      <c r="B144" s="178" t="s">
        <v>211</v>
      </c>
      <c r="C144" s="52"/>
      <c r="D144" s="157" t="s">
        <v>45</v>
      </c>
      <c r="E144" s="147"/>
      <c r="F144" s="147"/>
      <c r="G144" s="147"/>
      <c r="H144" s="147"/>
      <c r="I144" s="147"/>
      <c r="J144" s="147"/>
      <c r="K144" s="147"/>
      <c r="L144" s="147"/>
      <c r="M144" s="147"/>
      <c r="N144" s="144"/>
      <c r="O144" s="147"/>
      <c r="P144" s="147"/>
      <c r="Q144" s="147"/>
      <c r="R144" s="147"/>
      <c r="S144" s="147"/>
      <c r="T144" s="147"/>
      <c r="U144" s="147"/>
      <c r="V144" s="147"/>
      <c r="W144" s="147"/>
      <c r="X144" s="147">
        <v>3909</v>
      </c>
      <c r="Y144" s="147">
        <v>3882</v>
      </c>
      <c r="Z144" s="147">
        <v>3898</v>
      </c>
      <c r="AA144" s="147">
        <v>3891</v>
      </c>
      <c r="AB144" s="147">
        <v>3889</v>
      </c>
      <c r="AC144" s="147">
        <v>3908</v>
      </c>
      <c r="AD144" s="147">
        <v>3913</v>
      </c>
      <c r="AE144" s="147">
        <v>3922</v>
      </c>
      <c r="AF144" s="147">
        <v>3927</v>
      </c>
      <c r="AG144" s="147">
        <v>3914</v>
      </c>
      <c r="AH144" s="147">
        <v>3927</v>
      </c>
      <c r="AI144" s="147">
        <v>3921</v>
      </c>
      <c r="AJ144" s="147">
        <v>3920</v>
      </c>
      <c r="AK144" s="147">
        <v>3917</v>
      </c>
      <c r="AL144" s="147">
        <v>3948</v>
      </c>
      <c r="AM144" s="147">
        <v>3961</v>
      </c>
      <c r="AN144" s="147">
        <v>3944</v>
      </c>
      <c r="AO144" s="147">
        <v>3943</v>
      </c>
      <c r="AP144" s="148">
        <v>3954</v>
      </c>
      <c r="AQ144" s="148">
        <v>3949</v>
      </c>
      <c r="AR144" s="148">
        <v>3960</v>
      </c>
      <c r="AS144" s="148">
        <v>3956</v>
      </c>
      <c r="AT144" s="148">
        <v>3926</v>
      </c>
      <c r="AU144" s="148">
        <v>3930</v>
      </c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  <c r="BI144" s="148"/>
      <c r="BJ144" s="148"/>
      <c r="BK144" s="148"/>
      <c r="BL144" s="148"/>
      <c r="BM144" s="148"/>
      <c r="BN144" s="148"/>
      <c r="BO144" s="148"/>
      <c r="BP144" s="148"/>
      <c r="BQ144" s="159" t="s">
        <v>45</v>
      </c>
      <c r="BR144" s="150"/>
      <c r="BS144" s="147">
        <v>244.36</v>
      </c>
      <c r="BT144" s="147">
        <v>244.36</v>
      </c>
      <c r="BU144" s="147">
        <v>3958</v>
      </c>
      <c r="BV144" s="151"/>
      <c r="BW144" s="147">
        <v>19883</v>
      </c>
      <c r="BX144" s="160">
        <v>9478</v>
      </c>
      <c r="BY144" s="160">
        <f t="shared" si="34"/>
        <v>10405</v>
      </c>
      <c r="BZ144" s="153"/>
      <c r="CA144" s="99">
        <f t="shared" si="35"/>
        <v>15769</v>
      </c>
      <c r="CB144" s="148">
        <v>7581</v>
      </c>
      <c r="CC144" s="147">
        <v>8188</v>
      </c>
      <c r="CD144" s="154"/>
      <c r="CE144" s="125">
        <f t="shared" si="36"/>
        <v>15010</v>
      </c>
      <c r="CF144" s="155">
        <v>7177</v>
      </c>
      <c r="CG144" s="155">
        <v>7833</v>
      </c>
      <c r="CH144" s="155">
        <v>3856</v>
      </c>
      <c r="CI144" s="153"/>
      <c r="CJ144" s="99">
        <f t="shared" si="37"/>
        <v>14981</v>
      </c>
      <c r="CK144" s="148">
        <v>7162</v>
      </c>
      <c r="CL144" s="148">
        <v>7819</v>
      </c>
      <c r="CM144" s="148">
        <v>15010</v>
      </c>
      <c r="CN144" s="156"/>
      <c r="CO144" s="157" t="s">
        <v>45</v>
      </c>
      <c r="CP144" s="125">
        <f t="shared" si="38"/>
        <v>14163</v>
      </c>
      <c r="CQ144" s="155">
        <v>6789</v>
      </c>
      <c r="CR144" s="155">
        <v>7374</v>
      </c>
      <c r="CS144" s="155">
        <v>3860</v>
      </c>
      <c r="CT144" s="153"/>
      <c r="CU144" s="99">
        <f t="shared" si="39"/>
        <v>14441</v>
      </c>
      <c r="CV144" s="148">
        <v>6898</v>
      </c>
      <c r="CW144" s="148">
        <v>7543</v>
      </c>
    </row>
    <row r="145" spans="2:101" ht="13.5" customHeight="1" x14ac:dyDescent="0.15">
      <c r="B145" s="178" t="s">
        <v>212</v>
      </c>
      <c r="C145" s="52"/>
      <c r="D145" s="157" t="s">
        <v>46</v>
      </c>
      <c r="E145" s="147"/>
      <c r="F145" s="147"/>
      <c r="G145" s="147"/>
      <c r="H145" s="147"/>
      <c r="I145" s="147"/>
      <c r="J145" s="147"/>
      <c r="K145" s="147"/>
      <c r="L145" s="147"/>
      <c r="M145" s="147"/>
      <c r="N145" s="144"/>
      <c r="O145" s="147"/>
      <c r="P145" s="147"/>
      <c r="Q145" s="147"/>
      <c r="R145" s="147"/>
      <c r="S145" s="147"/>
      <c r="T145" s="147"/>
      <c r="U145" s="147"/>
      <c r="V145" s="147"/>
      <c r="W145" s="147"/>
      <c r="X145" s="147">
        <v>1181</v>
      </c>
      <c r="Y145" s="147">
        <v>1178</v>
      </c>
      <c r="Z145" s="147">
        <v>1184</v>
      </c>
      <c r="AA145" s="147">
        <v>1194</v>
      </c>
      <c r="AB145" s="147">
        <v>1218</v>
      </c>
      <c r="AC145" s="147">
        <v>1218</v>
      </c>
      <c r="AD145" s="147">
        <v>1223</v>
      </c>
      <c r="AE145" s="147">
        <v>1215</v>
      </c>
      <c r="AF145" s="147">
        <v>1215</v>
      </c>
      <c r="AG145" s="147">
        <v>1210</v>
      </c>
      <c r="AH145" s="147">
        <v>1215</v>
      </c>
      <c r="AI145" s="147">
        <v>1214</v>
      </c>
      <c r="AJ145" s="147">
        <v>1204</v>
      </c>
      <c r="AK145" s="147">
        <v>1199</v>
      </c>
      <c r="AL145" s="147">
        <v>1209</v>
      </c>
      <c r="AM145" s="147">
        <v>1203</v>
      </c>
      <c r="AN145" s="147">
        <v>1247</v>
      </c>
      <c r="AO145" s="147">
        <v>1232</v>
      </c>
      <c r="AP145" s="148">
        <v>1238</v>
      </c>
      <c r="AQ145" s="148">
        <v>1228</v>
      </c>
      <c r="AR145" s="148">
        <v>1241</v>
      </c>
      <c r="AS145" s="148">
        <v>1243</v>
      </c>
      <c r="AT145" s="148">
        <v>1234</v>
      </c>
      <c r="AU145" s="148">
        <v>1240</v>
      </c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  <c r="BI145" s="148"/>
      <c r="BJ145" s="148"/>
      <c r="BK145" s="148"/>
      <c r="BL145" s="148"/>
      <c r="BM145" s="148"/>
      <c r="BN145" s="148"/>
      <c r="BO145" s="148"/>
      <c r="BP145" s="148"/>
      <c r="BQ145" s="159" t="s">
        <v>46</v>
      </c>
      <c r="BR145" s="150"/>
      <c r="BS145" s="147">
        <v>23.45</v>
      </c>
      <c r="BT145" s="147">
        <v>23.45</v>
      </c>
      <c r="BU145" s="147">
        <v>1235</v>
      </c>
      <c r="BV145" s="151"/>
      <c r="BW145" s="147">
        <v>5004</v>
      </c>
      <c r="BX145" s="160">
        <v>2443</v>
      </c>
      <c r="BY145" s="160">
        <f t="shared" si="34"/>
        <v>2561</v>
      </c>
      <c r="BZ145" s="153"/>
      <c r="CA145" s="99">
        <f t="shared" si="35"/>
        <v>4844</v>
      </c>
      <c r="CB145" s="148">
        <v>2387</v>
      </c>
      <c r="CC145" s="147">
        <v>2457</v>
      </c>
      <c r="CD145" s="154"/>
      <c r="CE145" s="125">
        <f t="shared" si="36"/>
        <v>4702</v>
      </c>
      <c r="CF145" s="155">
        <v>2302</v>
      </c>
      <c r="CG145" s="155">
        <v>2400</v>
      </c>
      <c r="CH145" s="155">
        <v>1221</v>
      </c>
      <c r="CI145" s="153"/>
      <c r="CJ145" s="99">
        <f t="shared" si="37"/>
        <v>4696</v>
      </c>
      <c r="CK145" s="148">
        <v>2299</v>
      </c>
      <c r="CL145" s="148">
        <v>2397</v>
      </c>
      <c r="CM145" s="148">
        <v>4702</v>
      </c>
      <c r="CN145" s="156"/>
      <c r="CO145" s="157" t="s">
        <v>46</v>
      </c>
      <c r="CP145" s="125">
        <f t="shared" si="38"/>
        <v>4470</v>
      </c>
      <c r="CQ145" s="155">
        <v>2174</v>
      </c>
      <c r="CR145" s="155">
        <v>2296</v>
      </c>
      <c r="CS145" s="155">
        <v>1213</v>
      </c>
      <c r="CT145" s="153"/>
      <c r="CU145" s="99">
        <f t="shared" si="39"/>
        <v>4511</v>
      </c>
      <c r="CV145" s="148">
        <v>2200</v>
      </c>
      <c r="CW145" s="148">
        <v>2311</v>
      </c>
    </row>
    <row r="146" spans="2:101" ht="13.5" customHeight="1" x14ac:dyDescent="0.15">
      <c r="B146" s="178" t="s">
        <v>213</v>
      </c>
      <c r="C146" s="52"/>
      <c r="D146" s="157" t="s">
        <v>47</v>
      </c>
      <c r="E146" s="147"/>
      <c r="F146" s="147"/>
      <c r="G146" s="147"/>
      <c r="H146" s="147"/>
      <c r="I146" s="147"/>
      <c r="J146" s="147"/>
      <c r="K146" s="147"/>
      <c r="L146" s="147"/>
      <c r="M146" s="147"/>
      <c r="N146" s="144"/>
      <c r="O146" s="147"/>
      <c r="P146" s="147"/>
      <c r="Q146" s="147"/>
      <c r="R146" s="147"/>
      <c r="S146" s="147"/>
      <c r="T146" s="147"/>
      <c r="U146" s="147"/>
      <c r="V146" s="147"/>
      <c r="W146" s="147"/>
      <c r="X146" s="147">
        <v>2635</v>
      </c>
      <c r="Y146" s="147">
        <v>2645</v>
      </c>
      <c r="Z146" s="147">
        <v>2622</v>
      </c>
      <c r="AA146" s="147">
        <v>2616</v>
      </c>
      <c r="AB146" s="147">
        <v>2611</v>
      </c>
      <c r="AC146" s="147">
        <v>2600</v>
      </c>
      <c r="AD146" s="147">
        <v>2587</v>
      </c>
      <c r="AE146" s="147">
        <v>2596</v>
      </c>
      <c r="AF146" s="147">
        <v>2580</v>
      </c>
      <c r="AG146" s="147">
        <v>2575</v>
      </c>
      <c r="AH146" s="147">
        <v>2559</v>
      </c>
      <c r="AI146" s="147">
        <v>2562</v>
      </c>
      <c r="AJ146" s="147">
        <v>2564</v>
      </c>
      <c r="AK146" s="147">
        <v>2548</v>
      </c>
      <c r="AL146" s="147">
        <v>2553</v>
      </c>
      <c r="AM146" s="147">
        <v>2549</v>
      </c>
      <c r="AN146" s="147">
        <v>2543</v>
      </c>
      <c r="AO146" s="147">
        <v>2549</v>
      </c>
      <c r="AP146" s="148">
        <v>2552</v>
      </c>
      <c r="AQ146" s="148">
        <v>2563</v>
      </c>
      <c r="AR146" s="148">
        <v>2638</v>
      </c>
      <c r="AS146" s="148">
        <v>2634</v>
      </c>
      <c r="AT146" s="148">
        <v>2636</v>
      </c>
      <c r="AU146" s="148">
        <v>2631</v>
      </c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  <c r="BI146" s="148"/>
      <c r="BJ146" s="148"/>
      <c r="BK146" s="148"/>
      <c r="BL146" s="148"/>
      <c r="BM146" s="148"/>
      <c r="BN146" s="148"/>
      <c r="BO146" s="148"/>
      <c r="BP146" s="148"/>
      <c r="BQ146" s="159" t="s">
        <v>47</v>
      </c>
      <c r="BR146" s="150"/>
      <c r="BS146" s="147">
        <v>87.58</v>
      </c>
      <c r="BT146" s="147">
        <v>87.58</v>
      </c>
      <c r="BU146" s="147">
        <v>2547</v>
      </c>
      <c r="BV146" s="151"/>
      <c r="BW146" s="147">
        <v>13747</v>
      </c>
      <c r="BX146" s="160">
        <v>6630</v>
      </c>
      <c r="BY146" s="160">
        <f t="shared" si="34"/>
        <v>7117</v>
      </c>
      <c r="BZ146" s="153"/>
      <c r="CA146" s="99">
        <f t="shared" si="35"/>
        <v>10504</v>
      </c>
      <c r="CB146" s="148">
        <v>5069</v>
      </c>
      <c r="CC146" s="147">
        <v>5435</v>
      </c>
      <c r="CD146" s="154"/>
      <c r="CE146" s="125">
        <f t="shared" si="36"/>
        <v>9969</v>
      </c>
      <c r="CF146" s="155">
        <v>4818</v>
      </c>
      <c r="CG146" s="155">
        <v>5151</v>
      </c>
      <c r="CH146" s="155">
        <v>2541</v>
      </c>
      <c r="CI146" s="153"/>
      <c r="CJ146" s="99">
        <f t="shared" si="37"/>
        <v>9964</v>
      </c>
      <c r="CK146" s="148">
        <v>4818</v>
      </c>
      <c r="CL146" s="148">
        <v>5146</v>
      </c>
      <c r="CM146" s="148">
        <v>9969</v>
      </c>
      <c r="CN146" s="156"/>
      <c r="CO146" s="157" t="s">
        <v>47</v>
      </c>
      <c r="CP146" s="125">
        <f t="shared" si="38"/>
        <v>9517</v>
      </c>
      <c r="CQ146" s="155">
        <v>4570</v>
      </c>
      <c r="CR146" s="155">
        <v>4947</v>
      </c>
      <c r="CS146" s="155">
        <v>2577</v>
      </c>
      <c r="CT146" s="153"/>
      <c r="CU146" s="99">
        <f t="shared" si="39"/>
        <v>9719</v>
      </c>
      <c r="CV146" s="148">
        <v>4676</v>
      </c>
      <c r="CW146" s="148">
        <v>5043</v>
      </c>
    </row>
    <row r="147" spans="2:101" ht="13.5" customHeight="1" x14ac:dyDescent="0.15">
      <c r="B147" s="178" t="s">
        <v>214</v>
      </c>
      <c r="C147" s="52"/>
      <c r="D147" s="157" t="s">
        <v>48</v>
      </c>
      <c r="E147" s="147"/>
      <c r="F147" s="147"/>
      <c r="G147" s="147"/>
      <c r="H147" s="147"/>
      <c r="I147" s="147"/>
      <c r="J147" s="147"/>
      <c r="K147" s="147"/>
      <c r="L147" s="147"/>
      <c r="M147" s="147"/>
      <c r="N147" s="144"/>
      <c r="O147" s="147"/>
      <c r="P147" s="147"/>
      <c r="Q147" s="147"/>
      <c r="R147" s="147"/>
      <c r="S147" s="147"/>
      <c r="T147" s="147"/>
      <c r="U147" s="147"/>
      <c r="V147" s="147"/>
      <c r="W147" s="147"/>
      <c r="X147" s="147">
        <v>1514</v>
      </c>
      <c r="Y147" s="147">
        <v>1533</v>
      </c>
      <c r="Z147" s="147">
        <v>1523</v>
      </c>
      <c r="AA147" s="147">
        <v>1531</v>
      </c>
      <c r="AB147" s="147">
        <v>1545</v>
      </c>
      <c r="AC147" s="147">
        <v>1568</v>
      </c>
      <c r="AD147" s="147">
        <v>1580</v>
      </c>
      <c r="AE147" s="147">
        <v>1594</v>
      </c>
      <c r="AF147" s="147">
        <v>1599</v>
      </c>
      <c r="AG147" s="147">
        <v>1599</v>
      </c>
      <c r="AH147" s="147">
        <v>1590</v>
      </c>
      <c r="AI147" s="147">
        <v>1585</v>
      </c>
      <c r="AJ147" s="147">
        <v>1585</v>
      </c>
      <c r="AK147" s="147">
        <v>1603</v>
      </c>
      <c r="AL147" s="147">
        <v>1612</v>
      </c>
      <c r="AM147" s="147">
        <v>1604</v>
      </c>
      <c r="AN147" s="147">
        <v>1614</v>
      </c>
      <c r="AO147" s="147">
        <v>1607</v>
      </c>
      <c r="AP147" s="148">
        <v>1600</v>
      </c>
      <c r="AQ147" s="148">
        <v>1611</v>
      </c>
      <c r="AR147" s="148">
        <v>1633</v>
      </c>
      <c r="AS147" s="148">
        <v>1632</v>
      </c>
      <c r="AT147" s="148">
        <v>1637</v>
      </c>
      <c r="AU147" s="148">
        <v>1632</v>
      </c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  <c r="BI147" s="148"/>
      <c r="BJ147" s="148"/>
      <c r="BK147" s="148"/>
      <c r="BL147" s="148"/>
      <c r="BM147" s="148"/>
      <c r="BN147" s="148"/>
      <c r="BO147" s="148"/>
      <c r="BP147" s="148"/>
      <c r="BQ147" s="159" t="s">
        <v>48</v>
      </c>
      <c r="BR147" s="150"/>
      <c r="BS147" s="147">
        <v>29.56</v>
      </c>
      <c r="BT147" s="147">
        <v>29.56</v>
      </c>
      <c r="BU147" s="147">
        <v>1614</v>
      </c>
      <c r="BV147" s="151"/>
      <c r="BW147" s="147">
        <v>6773</v>
      </c>
      <c r="BX147" s="160">
        <v>3295</v>
      </c>
      <c r="BY147" s="160">
        <f t="shared" si="34"/>
        <v>3478</v>
      </c>
      <c r="BZ147" s="153"/>
      <c r="CA147" s="99">
        <f t="shared" si="35"/>
        <v>6028</v>
      </c>
      <c r="CB147" s="148">
        <v>2928</v>
      </c>
      <c r="CC147" s="147">
        <v>3100</v>
      </c>
      <c r="CD147" s="154"/>
      <c r="CE147" s="125">
        <f t="shared" si="36"/>
        <v>5738</v>
      </c>
      <c r="CF147" s="155">
        <v>2751</v>
      </c>
      <c r="CG147" s="155">
        <v>2987</v>
      </c>
      <c r="CH147" s="155">
        <v>1552</v>
      </c>
      <c r="CI147" s="153"/>
      <c r="CJ147" s="99">
        <f t="shared" si="37"/>
        <v>5722</v>
      </c>
      <c r="CK147" s="148">
        <v>2739</v>
      </c>
      <c r="CL147" s="148">
        <v>2983</v>
      </c>
      <c r="CM147" s="148">
        <v>5738</v>
      </c>
      <c r="CN147" s="156"/>
      <c r="CO147" s="157" t="s">
        <v>48</v>
      </c>
      <c r="CP147" s="125">
        <f t="shared" si="38"/>
        <v>5515</v>
      </c>
      <c r="CQ147" s="155">
        <v>2615</v>
      </c>
      <c r="CR147" s="155">
        <v>2900</v>
      </c>
      <c r="CS147" s="155">
        <v>1553</v>
      </c>
      <c r="CT147" s="153"/>
      <c r="CU147" s="99">
        <f t="shared" si="39"/>
        <v>5554</v>
      </c>
      <c r="CV147" s="148">
        <v>2662</v>
      </c>
      <c r="CW147" s="148">
        <v>2892</v>
      </c>
    </row>
    <row r="148" spans="2:101" ht="13.5" customHeight="1" x14ac:dyDescent="0.15">
      <c r="B148" s="178" t="s">
        <v>215</v>
      </c>
      <c r="C148" s="52"/>
      <c r="D148" s="157" t="s">
        <v>49</v>
      </c>
      <c r="E148" s="147"/>
      <c r="F148" s="147"/>
      <c r="G148" s="147"/>
      <c r="H148" s="147"/>
      <c r="I148" s="147"/>
      <c r="J148" s="147"/>
      <c r="K148" s="147"/>
      <c r="L148" s="147"/>
      <c r="M148" s="147"/>
      <c r="N148" s="144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>
        <v>1420</v>
      </c>
      <c r="Y148" s="147">
        <v>1384</v>
      </c>
      <c r="Z148" s="147">
        <v>1339</v>
      </c>
      <c r="AA148" s="147">
        <v>1295</v>
      </c>
      <c r="AB148" s="147">
        <v>1255</v>
      </c>
      <c r="AC148" s="147">
        <v>1217</v>
      </c>
      <c r="AD148" s="147">
        <v>1182</v>
      </c>
      <c r="AE148" s="147">
        <v>1161</v>
      </c>
      <c r="AF148" s="147">
        <v>1101</v>
      </c>
      <c r="AG148" s="147">
        <v>1044</v>
      </c>
      <c r="AH148" s="147">
        <v>1032</v>
      </c>
      <c r="AI148" s="147">
        <v>1019</v>
      </c>
      <c r="AJ148" s="147">
        <v>1014</v>
      </c>
      <c r="AK148" s="147">
        <v>1010</v>
      </c>
      <c r="AL148" s="147">
        <v>1003</v>
      </c>
      <c r="AM148" s="147">
        <v>1000</v>
      </c>
      <c r="AN148" s="147">
        <v>1000</v>
      </c>
      <c r="AO148" s="147">
        <v>992</v>
      </c>
      <c r="AP148" s="148">
        <v>983</v>
      </c>
      <c r="AQ148" s="148">
        <v>981</v>
      </c>
      <c r="AR148" s="148">
        <v>967</v>
      </c>
      <c r="AS148" s="148">
        <v>973</v>
      </c>
      <c r="AT148" s="148">
        <v>965</v>
      </c>
      <c r="AU148" s="148">
        <v>960</v>
      </c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  <c r="BI148" s="148"/>
      <c r="BJ148" s="148"/>
      <c r="BK148" s="148"/>
      <c r="BL148" s="148"/>
      <c r="BM148" s="148"/>
      <c r="BN148" s="148"/>
      <c r="BO148" s="148"/>
      <c r="BP148" s="148"/>
      <c r="BQ148" s="159" t="s">
        <v>49</v>
      </c>
      <c r="BR148" s="150"/>
      <c r="BS148" s="147">
        <v>37.229999999999997</v>
      </c>
      <c r="BT148" s="147">
        <v>37.229999999999997</v>
      </c>
      <c r="BU148" s="147">
        <v>997</v>
      </c>
      <c r="BV148" s="151"/>
      <c r="BW148" s="147">
        <v>10619</v>
      </c>
      <c r="BX148" s="160">
        <v>5115</v>
      </c>
      <c r="BY148" s="160">
        <f t="shared" si="34"/>
        <v>5504</v>
      </c>
      <c r="BZ148" s="153"/>
      <c r="CA148" s="99">
        <f t="shared" si="35"/>
        <v>3625</v>
      </c>
      <c r="CB148" s="148">
        <v>1740</v>
      </c>
      <c r="CC148" s="147">
        <v>1885</v>
      </c>
      <c r="CD148" s="154"/>
      <c r="CE148" s="125">
        <f t="shared" si="36"/>
        <v>3445</v>
      </c>
      <c r="CF148" s="155">
        <v>1628</v>
      </c>
      <c r="CG148" s="155">
        <v>1817</v>
      </c>
      <c r="CH148" s="155">
        <v>992</v>
      </c>
      <c r="CI148" s="153"/>
      <c r="CJ148" s="99">
        <f t="shared" si="37"/>
        <v>3443</v>
      </c>
      <c r="CK148" s="148">
        <v>1628</v>
      </c>
      <c r="CL148" s="148">
        <v>1815</v>
      </c>
      <c r="CM148" s="148">
        <v>3445</v>
      </c>
      <c r="CN148" s="156"/>
      <c r="CO148" s="157" t="s">
        <v>49</v>
      </c>
      <c r="CP148" s="125">
        <f t="shared" si="38"/>
        <v>3218</v>
      </c>
      <c r="CQ148" s="155">
        <v>1513</v>
      </c>
      <c r="CR148" s="155">
        <v>1705</v>
      </c>
      <c r="CS148" s="155">
        <v>975</v>
      </c>
      <c r="CT148" s="153"/>
      <c r="CU148" s="99">
        <f t="shared" si="39"/>
        <v>3246</v>
      </c>
      <c r="CV148" s="148">
        <v>1519</v>
      </c>
      <c r="CW148" s="148">
        <v>1727</v>
      </c>
    </row>
    <row r="149" spans="2:101" ht="13.5" customHeight="1" x14ac:dyDescent="0.15">
      <c r="B149" s="178" t="s">
        <v>216</v>
      </c>
      <c r="C149" s="52"/>
      <c r="D149" s="157" t="s">
        <v>50</v>
      </c>
      <c r="E149" s="147"/>
      <c r="F149" s="147"/>
      <c r="G149" s="147"/>
      <c r="H149" s="147"/>
      <c r="I149" s="147"/>
      <c r="J149" s="147"/>
      <c r="K149" s="147"/>
      <c r="L149" s="147"/>
      <c r="M149" s="147"/>
      <c r="N149" s="144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>
        <v>2131</v>
      </c>
      <c r="Y149" s="147">
        <v>2120</v>
      </c>
      <c r="Z149" s="147">
        <v>2116</v>
      </c>
      <c r="AA149" s="147">
        <v>2123</v>
      </c>
      <c r="AB149" s="147">
        <v>2123</v>
      </c>
      <c r="AC149" s="147">
        <v>2104</v>
      </c>
      <c r="AD149" s="147">
        <v>2099</v>
      </c>
      <c r="AE149" s="147">
        <v>2100</v>
      </c>
      <c r="AF149" s="147">
        <v>2098</v>
      </c>
      <c r="AG149" s="147">
        <v>2103</v>
      </c>
      <c r="AH149" s="147">
        <v>2101</v>
      </c>
      <c r="AI149" s="147">
        <v>2100</v>
      </c>
      <c r="AJ149" s="147">
        <v>2093</v>
      </c>
      <c r="AK149" s="147">
        <v>2089</v>
      </c>
      <c r="AL149" s="147">
        <v>2090</v>
      </c>
      <c r="AM149" s="147">
        <v>2124</v>
      </c>
      <c r="AN149" s="147">
        <v>2139</v>
      </c>
      <c r="AO149" s="147">
        <v>2147</v>
      </c>
      <c r="AP149" s="148">
        <v>2152</v>
      </c>
      <c r="AQ149" s="148">
        <v>2157</v>
      </c>
      <c r="AR149" s="148">
        <v>2181</v>
      </c>
      <c r="AS149" s="148">
        <v>2194</v>
      </c>
      <c r="AT149" s="148">
        <v>2211</v>
      </c>
      <c r="AU149" s="148">
        <v>2259</v>
      </c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  <c r="BI149" s="148"/>
      <c r="BJ149" s="148"/>
      <c r="BK149" s="148"/>
      <c r="BL149" s="148"/>
      <c r="BM149" s="148"/>
      <c r="BN149" s="148"/>
      <c r="BO149" s="148"/>
      <c r="BP149" s="148"/>
      <c r="BQ149" s="159" t="s">
        <v>50</v>
      </c>
      <c r="BR149" s="150"/>
      <c r="BS149" s="147">
        <v>78.45</v>
      </c>
      <c r="BT149" s="147">
        <v>78.45</v>
      </c>
      <c r="BU149" s="147">
        <v>2135</v>
      </c>
      <c r="BV149" s="151"/>
      <c r="BW149" s="147">
        <v>11019</v>
      </c>
      <c r="BX149" s="160">
        <v>5279</v>
      </c>
      <c r="BY149" s="160">
        <f t="shared" si="34"/>
        <v>5740</v>
      </c>
      <c r="BZ149" s="153"/>
      <c r="CA149" s="99">
        <f t="shared" si="35"/>
        <v>8915</v>
      </c>
      <c r="CB149" s="148">
        <v>4302</v>
      </c>
      <c r="CC149" s="147">
        <v>4613</v>
      </c>
      <c r="CD149" s="154"/>
      <c r="CE149" s="125">
        <f t="shared" si="36"/>
        <v>8750</v>
      </c>
      <c r="CF149" s="155">
        <v>4227</v>
      </c>
      <c r="CG149" s="155">
        <v>4523</v>
      </c>
      <c r="CH149" s="155">
        <v>2140</v>
      </c>
      <c r="CI149" s="153"/>
      <c r="CJ149" s="99">
        <f t="shared" si="37"/>
        <v>8733</v>
      </c>
      <c r="CK149" s="148">
        <v>4224</v>
      </c>
      <c r="CL149" s="148">
        <v>4509</v>
      </c>
      <c r="CM149" s="148">
        <v>8750</v>
      </c>
      <c r="CN149" s="156"/>
      <c r="CO149" s="157" t="s">
        <v>50</v>
      </c>
      <c r="CP149" s="125">
        <f t="shared" si="38"/>
        <v>8334</v>
      </c>
      <c r="CQ149" s="155">
        <v>4030</v>
      </c>
      <c r="CR149" s="155">
        <v>4304</v>
      </c>
      <c r="CS149" s="155">
        <v>2201</v>
      </c>
      <c r="CT149" s="153"/>
      <c r="CU149" s="99">
        <f t="shared" si="39"/>
        <v>8503</v>
      </c>
      <c r="CV149" s="148">
        <v>4137</v>
      </c>
      <c r="CW149" s="148">
        <v>4366</v>
      </c>
    </row>
    <row r="150" spans="2:101" ht="13.5" customHeight="1" x14ac:dyDescent="0.15">
      <c r="B150" s="178" t="s">
        <v>217</v>
      </c>
      <c r="C150" s="52"/>
      <c r="D150" s="157" t="s">
        <v>51</v>
      </c>
      <c r="E150" s="147"/>
      <c r="F150" s="147"/>
      <c r="G150" s="147"/>
      <c r="H150" s="147"/>
      <c r="I150" s="147"/>
      <c r="J150" s="147"/>
      <c r="K150" s="147"/>
      <c r="L150" s="147"/>
      <c r="M150" s="147"/>
      <c r="N150" s="144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>
        <v>1740</v>
      </c>
      <c r="Y150" s="147">
        <v>1758</v>
      </c>
      <c r="Z150" s="147">
        <v>1768</v>
      </c>
      <c r="AA150" s="147">
        <v>1781</v>
      </c>
      <c r="AB150" s="147">
        <v>1825</v>
      </c>
      <c r="AC150" s="147">
        <v>1847</v>
      </c>
      <c r="AD150" s="147">
        <v>1851</v>
      </c>
      <c r="AE150" s="147">
        <v>1845</v>
      </c>
      <c r="AF150" s="147">
        <v>1848</v>
      </c>
      <c r="AG150" s="147">
        <v>1858</v>
      </c>
      <c r="AH150" s="147">
        <v>1852</v>
      </c>
      <c r="AI150" s="147">
        <v>1862</v>
      </c>
      <c r="AJ150" s="147">
        <v>1861</v>
      </c>
      <c r="AK150" s="147">
        <v>1868</v>
      </c>
      <c r="AL150" s="147">
        <v>1870</v>
      </c>
      <c r="AM150" s="147">
        <v>1873</v>
      </c>
      <c r="AN150" s="147">
        <v>1887</v>
      </c>
      <c r="AO150" s="147">
        <v>1884</v>
      </c>
      <c r="AP150" s="148">
        <v>1889</v>
      </c>
      <c r="AQ150" s="148">
        <v>1906</v>
      </c>
      <c r="AR150" s="148">
        <v>1938</v>
      </c>
      <c r="AS150" s="148">
        <v>1968</v>
      </c>
      <c r="AT150" s="148">
        <v>2003</v>
      </c>
      <c r="AU150" s="148">
        <v>2006</v>
      </c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  <c r="BI150" s="148"/>
      <c r="BJ150" s="148"/>
      <c r="BK150" s="148"/>
      <c r="BL150" s="148"/>
      <c r="BM150" s="148"/>
      <c r="BN150" s="148"/>
      <c r="BO150" s="148"/>
      <c r="BP150" s="148"/>
      <c r="BQ150" s="159" t="s">
        <v>51</v>
      </c>
      <c r="BR150" s="150"/>
      <c r="BS150" s="147">
        <v>30.91</v>
      </c>
      <c r="BT150" s="147">
        <v>30.91</v>
      </c>
      <c r="BU150" s="147">
        <v>1892</v>
      </c>
      <c r="BV150" s="151"/>
      <c r="BW150" s="147">
        <v>8742</v>
      </c>
      <c r="BX150" s="160">
        <v>4242</v>
      </c>
      <c r="BY150" s="160">
        <f t="shared" si="34"/>
        <v>4500</v>
      </c>
      <c r="BZ150" s="153"/>
      <c r="CA150" s="99">
        <f t="shared" si="35"/>
        <v>7902</v>
      </c>
      <c r="CB150" s="148">
        <v>3807</v>
      </c>
      <c r="CC150" s="147">
        <v>4095</v>
      </c>
      <c r="CD150" s="154"/>
      <c r="CE150" s="125">
        <f t="shared" si="36"/>
        <v>7639</v>
      </c>
      <c r="CF150" s="155">
        <v>3718</v>
      </c>
      <c r="CG150" s="155">
        <v>3921</v>
      </c>
      <c r="CH150" s="155">
        <v>1834</v>
      </c>
      <c r="CI150" s="153"/>
      <c r="CJ150" s="99">
        <f t="shared" si="37"/>
        <v>7632</v>
      </c>
      <c r="CK150" s="148">
        <v>3716</v>
      </c>
      <c r="CL150" s="148">
        <v>3916</v>
      </c>
      <c r="CM150" s="148">
        <v>7639</v>
      </c>
      <c r="CN150" s="156"/>
      <c r="CO150" s="157" t="s">
        <v>51</v>
      </c>
      <c r="CP150" s="125">
        <f t="shared" si="38"/>
        <v>7546</v>
      </c>
      <c r="CQ150" s="155">
        <v>3662</v>
      </c>
      <c r="CR150" s="155">
        <v>3884</v>
      </c>
      <c r="CS150" s="155">
        <v>1967</v>
      </c>
      <c r="CT150" s="153"/>
      <c r="CU150" s="99">
        <f t="shared" si="39"/>
        <v>7518</v>
      </c>
      <c r="CV150" s="148">
        <v>3654</v>
      </c>
      <c r="CW150" s="148">
        <v>3864</v>
      </c>
    </row>
    <row r="151" spans="2:101" ht="13.5" customHeight="1" x14ac:dyDescent="0.15">
      <c r="B151" s="178" t="s">
        <v>219</v>
      </c>
      <c r="C151" s="52"/>
      <c r="D151" s="157" t="s">
        <v>52</v>
      </c>
      <c r="E151" s="147"/>
      <c r="F151" s="147"/>
      <c r="G151" s="147"/>
      <c r="H151" s="147"/>
      <c r="I151" s="147"/>
      <c r="J151" s="147"/>
      <c r="K151" s="147"/>
      <c r="L151" s="147"/>
      <c r="M151" s="147"/>
      <c r="N151" s="144"/>
      <c r="O151" s="147"/>
      <c r="P151" s="147"/>
      <c r="Q151" s="147"/>
      <c r="R151" s="147"/>
      <c r="S151" s="147"/>
      <c r="T151" s="147"/>
      <c r="U151" s="147"/>
      <c r="V151" s="147"/>
      <c r="W151" s="147"/>
      <c r="X151" s="147">
        <v>570</v>
      </c>
      <c r="Y151" s="147">
        <v>569</v>
      </c>
      <c r="Z151" s="147">
        <v>556</v>
      </c>
      <c r="AA151" s="147">
        <v>548</v>
      </c>
      <c r="AB151" s="147">
        <v>538</v>
      </c>
      <c r="AC151" s="147">
        <v>536</v>
      </c>
      <c r="AD151" s="147">
        <v>530</v>
      </c>
      <c r="AE151" s="147">
        <v>514</v>
      </c>
      <c r="AF151" s="147">
        <v>512</v>
      </c>
      <c r="AG151" s="147">
        <v>509</v>
      </c>
      <c r="AH151" s="147">
        <v>508</v>
      </c>
      <c r="AI151" s="147">
        <v>508</v>
      </c>
      <c r="AJ151" s="147">
        <v>505</v>
      </c>
      <c r="AK151" s="147">
        <v>504</v>
      </c>
      <c r="AL151" s="147">
        <v>492</v>
      </c>
      <c r="AM151" s="147">
        <v>494</v>
      </c>
      <c r="AN151" s="147">
        <v>501</v>
      </c>
      <c r="AO151" s="147">
        <v>500</v>
      </c>
      <c r="AP151" s="148">
        <v>494</v>
      </c>
      <c r="AQ151" s="148">
        <v>495</v>
      </c>
      <c r="AR151" s="148">
        <v>492</v>
      </c>
      <c r="AS151" s="148">
        <v>484</v>
      </c>
      <c r="AT151" s="148">
        <v>495</v>
      </c>
      <c r="AU151" s="148">
        <v>503</v>
      </c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  <c r="BI151" s="148"/>
      <c r="BJ151" s="148"/>
      <c r="BK151" s="148"/>
      <c r="BL151" s="148"/>
      <c r="BM151" s="148"/>
      <c r="BN151" s="148"/>
      <c r="BO151" s="148"/>
      <c r="BP151" s="148"/>
      <c r="BQ151" s="159" t="s">
        <v>52</v>
      </c>
      <c r="BR151" s="150"/>
      <c r="BS151" s="147">
        <v>158.9</v>
      </c>
      <c r="BT151" s="147">
        <v>158.9</v>
      </c>
      <c r="BU151" s="147">
        <v>499</v>
      </c>
      <c r="BV151" s="151"/>
      <c r="BW151" s="147">
        <v>3253</v>
      </c>
      <c r="BX151" s="160">
        <v>1598</v>
      </c>
      <c r="BY151" s="160">
        <f t="shared" si="34"/>
        <v>1655</v>
      </c>
      <c r="BZ151" s="153"/>
      <c r="CA151" s="99">
        <f t="shared" si="35"/>
        <v>1844</v>
      </c>
      <c r="CB151" s="148">
        <v>888</v>
      </c>
      <c r="CC151" s="147">
        <v>956</v>
      </c>
      <c r="CD151" s="154"/>
      <c r="CE151" s="125">
        <f t="shared" si="36"/>
        <v>1732</v>
      </c>
      <c r="CF151" s="155">
        <v>836</v>
      </c>
      <c r="CG151" s="155">
        <v>896</v>
      </c>
      <c r="CH151" s="155">
        <v>496</v>
      </c>
      <c r="CI151" s="153"/>
      <c r="CJ151" s="99">
        <f t="shared" si="37"/>
        <v>1730</v>
      </c>
      <c r="CK151" s="148">
        <v>835</v>
      </c>
      <c r="CL151" s="148">
        <v>895</v>
      </c>
      <c r="CM151" s="148">
        <v>1732</v>
      </c>
      <c r="CN151" s="156"/>
      <c r="CO151" s="157" t="s">
        <v>52</v>
      </c>
      <c r="CP151" s="125">
        <f t="shared" si="38"/>
        <v>1604</v>
      </c>
      <c r="CQ151" s="155">
        <v>774</v>
      </c>
      <c r="CR151" s="155">
        <v>830</v>
      </c>
      <c r="CS151" s="155">
        <v>497</v>
      </c>
      <c r="CT151" s="153"/>
      <c r="CU151" s="99">
        <f t="shared" si="39"/>
        <v>1632</v>
      </c>
      <c r="CV151" s="148">
        <v>783</v>
      </c>
      <c r="CW151" s="148">
        <v>849</v>
      </c>
    </row>
    <row r="152" spans="2:101" ht="13.5" customHeight="1" x14ac:dyDescent="0.15">
      <c r="B152" s="178" t="s">
        <v>220</v>
      </c>
      <c r="C152" s="52"/>
      <c r="D152" s="157" t="s">
        <v>53</v>
      </c>
      <c r="E152" s="147"/>
      <c r="F152" s="147"/>
      <c r="G152" s="147"/>
      <c r="H152" s="147"/>
      <c r="I152" s="147"/>
      <c r="J152" s="147"/>
      <c r="K152" s="147"/>
      <c r="L152" s="147"/>
      <c r="M152" s="147"/>
      <c r="N152" s="144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>
        <v>5770</v>
      </c>
      <c r="Y152" s="147">
        <v>5778</v>
      </c>
      <c r="Z152" s="147">
        <v>5798</v>
      </c>
      <c r="AA152" s="147">
        <v>5796</v>
      </c>
      <c r="AB152" s="147">
        <v>5813</v>
      </c>
      <c r="AC152" s="147">
        <v>5834</v>
      </c>
      <c r="AD152" s="147">
        <v>5883</v>
      </c>
      <c r="AE152" s="147">
        <v>5921</v>
      </c>
      <c r="AF152" s="147">
        <v>5984</v>
      </c>
      <c r="AG152" s="147">
        <v>5991</v>
      </c>
      <c r="AH152" s="147">
        <v>6029</v>
      </c>
      <c r="AI152" s="147">
        <v>6106</v>
      </c>
      <c r="AJ152" s="147">
        <v>6201</v>
      </c>
      <c r="AK152" s="147">
        <v>6285</v>
      </c>
      <c r="AL152" s="147">
        <v>6385</v>
      </c>
      <c r="AM152" s="147">
        <v>6472</v>
      </c>
      <c r="AN152" s="147">
        <v>6583</v>
      </c>
      <c r="AO152" s="147">
        <v>6636</v>
      </c>
      <c r="AP152" s="147">
        <v>6718</v>
      </c>
      <c r="AQ152" s="148">
        <v>6767</v>
      </c>
      <c r="AR152" s="148">
        <v>6811</v>
      </c>
      <c r="AS152" s="148">
        <v>6875</v>
      </c>
      <c r="AT152" s="148">
        <v>6950</v>
      </c>
      <c r="AU152" s="148">
        <v>6995</v>
      </c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  <c r="BI152" s="148"/>
      <c r="BJ152" s="148"/>
      <c r="BK152" s="148"/>
      <c r="BL152" s="148"/>
      <c r="BM152" s="148"/>
      <c r="BN152" s="148"/>
      <c r="BO152" s="148"/>
      <c r="BP152" s="148"/>
      <c r="BQ152" s="159" t="s">
        <v>53</v>
      </c>
      <c r="BR152" s="150"/>
      <c r="BS152" s="147">
        <v>70.27</v>
      </c>
      <c r="BT152" s="147">
        <v>70.27</v>
      </c>
      <c r="BU152" s="147">
        <v>6614</v>
      </c>
      <c r="BV152" s="151"/>
      <c r="BW152" s="147">
        <v>23134</v>
      </c>
      <c r="BX152" s="160">
        <v>11149</v>
      </c>
      <c r="BY152" s="160">
        <f t="shared" si="34"/>
        <v>11985</v>
      </c>
      <c r="BZ152" s="153"/>
      <c r="CA152" s="99">
        <f t="shared" si="35"/>
        <v>22756</v>
      </c>
      <c r="CB152" s="147">
        <v>11018</v>
      </c>
      <c r="CC152" s="147">
        <v>11738</v>
      </c>
      <c r="CD152" s="154"/>
      <c r="CE152" s="125">
        <f t="shared" si="36"/>
        <v>23183</v>
      </c>
      <c r="CF152" s="155">
        <v>11231</v>
      </c>
      <c r="CG152" s="155">
        <v>11952</v>
      </c>
      <c r="CH152" s="155">
        <v>6708</v>
      </c>
      <c r="CI152" s="153"/>
      <c r="CJ152" s="99">
        <f t="shared" si="37"/>
        <v>23113</v>
      </c>
      <c r="CK152" s="147">
        <v>11205</v>
      </c>
      <c r="CL152" s="147">
        <v>11908</v>
      </c>
      <c r="CM152" s="147">
        <v>23183</v>
      </c>
      <c r="CN152" s="156"/>
      <c r="CO152" s="157" t="s">
        <v>53</v>
      </c>
      <c r="CP152" s="125">
        <f t="shared" si="38"/>
        <v>23039</v>
      </c>
      <c r="CQ152" s="155">
        <v>11111</v>
      </c>
      <c r="CR152" s="155">
        <v>11928</v>
      </c>
      <c r="CS152" s="155">
        <v>7092</v>
      </c>
      <c r="CT152" s="153"/>
      <c r="CU152" s="99">
        <f t="shared" si="39"/>
        <v>22987</v>
      </c>
      <c r="CV152" s="148">
        <v>11075</v>
      </c>
      <c r="CW152" s="148">
        <v>11912</v>
      </c>
    </row>
    <row r="153" spans="2:101" ht="13.5" customHeight="1" x14ac:dyDescent="0.15">
      <c r="B153" s="178" t="s">
        <v>221</v>
      </c>
      <c r="C153" s="52"/>
      <c r="D153" s="157" t="s">
        <v>54</v>
      </c>
      <c r="E153" s="147"/>
      <c r="F153" s="147"/>
      <c r="G153" s="147"/>
      <c r="H153" s="147"/>
      <c r="I153" s="147"/>
      <c r="J153" s="147"/>
      <c r="K153" s="147"/>
      <c r="L153" s="147"/>
      <c r="M153" s="147"/>
      <c r="N153" s="144"/>
      <c r="O153" s="147"/>
      <c r="P153" s="147"/>
      <c r="Q153" s="147"/>
      <c r="R153" s="147"/>
      <c r="S153" s="147"/>
      <c r="T153" s="147"/>
      <c r="U153" s="147"/>
      <c r="V153" s="147"/>
      <c r="W153" s="147"/>
      <c r="X153" s="147">
        <v>1976</v>
      </c>
      <c r="Y153" s="147">
        <v>1966</v>
      </c>
      <c r="Z153" s="147">
        <v>1952</v>
      </c>
      <c r="AA153" s="147">
        <v>1955</v>
      </c>
      <c r="AB153" s="147">
        <v>1933</v>
      </c>
      <c r="AC153" s="147">
        <v>1939</v>
      </c>
      <c r="AD153" s="147">
        <v>1944</v>
      </c>
      <c r="AE153" s="147">
        <v>1943</v>
      </c>
      <c r="AF153" s="147">
        <v>1926</v>
      </c>
      <c r="AG153" s="147">
        <v>1923</v>
      </c>
      <c r="AH153" s="147">
        <v>1896</v>
      </c>
      <c r="AI153" s="147">
        <v>1895</v>
      </c>
      <c r="AJ153" s="147">
        <v>1892</v>
      </c>
      <c r="AK153" s="147">
        <v>1881</v>
      </c>
      <c r="AL153" s="147">
        <v>1875</v>
      </c>
      <c r="AM153" s="147">
        <v>1869</v>
      </c>
      <c r="AN153" s="147">
        <v>1862</v>
      </c>
      <c r="AO153" s="147">
        <v>1840</v>
      </c>
      <c r="AP153" s="147">
        <v>1842</v>
      </c>
      <c r="AQ153" s="148">
        <v>1825</v>
      </c>
      <c r="AR153" s="148">
        <v>1817</v>
      </c>
      <c r="AS153" s="148">
        <v>1825</v>
      </c>
      <c r="AT153" s="148">
        <v>1828</v>
      </c>
      <c r="AU153" s="148">
        <v>1829</v>
      </c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  <c r="BI153" s="148"/>
      <c r="BJ153" s="148"/>
      <c r="BK153" s="148"/>
      <c r="BL153" s="148"/>
      <c r="BM153" s="148"/>
      <c r="BN153" s="148"/>
      <c r="BO153" s="148"/>
      <c r="BP153" s="148"/>
      <c r="BQ153" s="159" t="s">
        <v>54</v>
      </c>
      <c r="BR153" s="150"/>
      <c r="BS153" s="147">
        <v>45.67</v>
      </c>
      <c r="BT153" s="147">
        <v>45.67</v>
      </c>
      <c r="BU153" s="147">
        <v>1870</v>
      </c>
      <c r="BV153" s="151"/>
      <c r="BW153" s="147">
        <v>8340</v>
      </c>
      <c r="BX153" s="160">
        <v>3895</v>
      </c>
      <c r="BY153" s="160">
        <f t="shared" si="34"/>
        <v>4445</v>
      </c>
      <c r="BZ153" s="153"/>
      <c r="CA153" s="99">
        <f t="shared" si="35"/>
        <v>6782</v>
      </c>
      <c r="CB153" s="147">
        <v>3143</v>
      </c>
      <c r="CC153" s="147">
        <v>3639</v>
      </c>
      <c r="CD153" s="154"/>
      <c r="CE153" s="125">
        <f t="shared" si="36"/>
        <v>6507</v>
      </c>
      <c r="CF153" s="155">
        <v>3028</v>
      </c>
      <c r="CG153" s="155">
        <v>3479</v>
      </c>
      <c r="CH153" s="155">
        <v>1679</v>
      </c>
      <c r="CI153" s="153"/>
      <c r="CJ153" s="99">
        <f t="shared" si="37"/>
        <v>6496</v>
      </c>
      <c r="CK153" s="147">
        <v>3025</v>
      </c>
      <c r="CL153" s="147">
        <v>3471</v>
      </c>
      <c r="CM153" s="147">
        <v>6507</v>
      </c>
      <c r="CN153" s="156"/>
      <c r="CO153" s="157" t="s">
        <v>54</v>
      </c>
      <c r="CP153" s="125">
        <f t="shared" si="38"/>
        <v>6024</v>
      </c>
      <c r="CQ153" s="155">
        <v>2811</v>
      </c>
      <c r="CR153" s="155">
        <v>3213</v>
      </c>
      <c r="CS153" s="155">
        <v>1617</v>
      </c>
      <c r="CT153" s="153"/>
      <c r="CU153" s="99">
        <f t="shared" si="39"/>
        <v>6132</v>
      </c>
      <c r="CV153" s="148">
        <v>2868</v>
      </c>
      <c r="CW153" s="148">
        <v>3264</v>
      </c>
    </row>
    <row r="154" spans="2:101" ht="13.5" customHeight="1" x14ac:dyDescent="0.15">
      <c r="B154" s="178" t="s">
        <v>222</v>
      </c>
      <c r="C154" s="52"/>
      <c r="D154" s="157" t="s">
        <v>55</v>
      </c>
      <c r="E154" s="147"/>
      <c r="F154" s="147"/>
      <c r="G154" s="147"/>
      <c r="H154" s="147"/>
      <c r="I154" s="147"/>
      <c r="J154" s="147"/>
      <c r="K154" s="147"/>
      <c r="L154" s="147"/>
      <c r="M154" s="147"/>
      <c r="N154" s="144"/>
      <c r="O154" s="147"/>
      <c r="P154" s="147"/>
      <c r="Q154" s="147"/>
      <c r="R154" s="147"/>
      <c r="S154" s="147"/>
      <c r="T154" s="147"/>
      <c r="U154" s="147"/>
      <c r="V154" s="147"/>
      <c r="W154" s="147"/>
      <c r="X154" s="147">
        <v>2524</v>
      </c>
      <c r="Y154" s="147">
        <v>2523</v>
      </c>
      <c r="Z154" s="147">
        <v>2514</v>
      </c>
      <c r="AA154" s="147">
        <v>2514</v>
      </c>
      <c r="AB154" s="147">
        <v>2511</v>
      </c>
      <c r="AC154" s="147">
        <v>2503</v>
      </c>
      <c r="AD154" s="147">
        <v>2493</v>
      </c>
      <c r="AE154" s="147">
        <v>2490</v>
      </c>
      <c r="AF154" s="147">
        <v>2696</v>
      </c>
      <c r="AG154" s="147">
        <v>2694</v>
      </c>
      <c r="AH154" s="147">
        <v>2683</v>
      </c>
      <c r="AI154" s="147">
        <v>2686</v>
      </c>
      <c r="AJ154" s="147">
        <v>2661</v>
      </c>
      <c r="AK154" s="147">
        <v>2660</v>
      </c>
      <c r="AL154" s="147">
        <v>2641</v>
      </c>
      <c r="AM154" s="147">
        <v>2649</v>
      </c>
      <c r="AN154" s="147">
        <v>2659</v>
      </c>
      <c r="AO154" s="147">
        <v>2652</v>
      </c>
      <c r="AP154" s="147">
        <v>2640</v>
      </c>
      <c r="AQ154" s="148">
        <v>2638</v>
      </c>
      <c r="AR154" s="148">
        <v>2623</v>
      </c>
      <c r="AS154" s="148">
        <v>2626</v>
      </c>
      <c r="AT154" s="148">
        <v>2638</v>
      </c>
      <c r="AU154" s="148">
        <v>2640</v>
      </c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  <c r="BI154" s="148"/>
      <c r="BJ154" s="148"/>
      <c r="BK154" s="148"/>
      <c r="BL154" s="148"/>
      <c r="BM154" s="148"/>
      <c r="BN154" s="148"/>
      <c r="BO154" s="148"/>
      <c r="BP154" s="148"/>
      <c r="BQ154" s="159" t="s">
        <v>55</v>
      </c>
      <c r="BR154" s="150"/>
      <c r="BS154" s="147">
        <v>141.22999999999999</v>
      </c>
      <c r="BT154" s="147">
        <v>141.22999999999999</v>
      </c>
      <c r="BU154" s="147">
        <v>2659</v>
      </c>
      <c r="BV154" s="151"/>
      <c r="BW154" s="147">
        <v>12710</v>
      </c>
      <c r="BX154" s="160">
        <v>6071</v>
      </c>
      <c r="BY154" s="160">
        <f t="shared" si="34"/>
        <v>6639</v>
      </c>
      <c r="BZ154" s="153"/>
      <c r="CA154" s="99">
        <f t="shared" si="35"/>
        <v>9601</v>
      </c>
      <c r="CB154" s="147">
        <v>4595</v>
      </c>
      <c r="CC154" s="147">
        <v>5006</v>
      </c>
      <c r="CD154" s="154"/>
      <c r="CE154" s="125">
        <f t="shared" si="36"/>
        <v>9311</v>
      </c>
      <c r="CF154" s="155">
        <v>4504</v>
      </c>
      <c r="CG154" s="155">
        <v>4807</v>
      </c>
      <c r="CH154" s="155">
        <v>2449</v>
      </c>
      <c r="CI154" s="153"/>
      <c r="CJ154" s="99">
        <f t="shared" si="37"/>
        <v>9304</v>
      </c>
      <c r="CK154" s="147">
        <v>4504</v>
      </c>
      <c r="CL154" s="147">
        <v>4800</v>
      </c>
      <c r="CM154" s="147">
        <v>9311</v>
      </c>
      <c r="CN154" s="156"/>
      <c r="CO154" s="157" t="s">
        <v>55</v>
      </c>
      <c r="CP154" s="125">
        <f t="shared" si="38"/>
        <v>8717</v>
      </c>
      <c r="CQ154" s="155">
        <v>4241</v>
      </c>
      <c r="CR154" s="155">
        <v>4476</v>
      </c>
      <c r="CS154" s="155">
        <v>2377</v>
      </c>
      <c r="CT154" s="153"/>
      <c r="CU154" s="99">
        <f t="shared" si="39"/>
        <v>8783</v>
      </c>
      <c r="CV154" s="148">
        <v>4266</v>
      </c>
      <c r="CW154" s="148">
        <v>4517</v>
      </c>
    </row>
    <row r="155" spans="2:101" ht="13.5" customHeight="1" x14ac:dyDescent="0.15">
      <c r="B155" s="178" t="s">
        <v>223</v>
      </c>
      <c r="C155" s="52"/>
      <c r="D155" s="157" t="s">
        <v>56</v>
      </c>
      <c r="E155" s="147"/>
      <c r="F155" s="147"/>
      <c r="G155" s="147"/>
      <c r="H155" s="147"/>
      <c r="I155" s="147"/>
      <c r="J155" s="147"/>
      <c r="K155" s="147"/>
      <c r="L155" s="147"/>
      <c r="M155" s="147"/>
      <c r="N155" s="144"/>
      <c r="O155" s="147"/>
      <c r="P155" s="147"/>
      <c r="Q155" s="147"/>
      <c r="R155" s="147"/>
      <c r="S155" s="147"/>
      <c r="T155" s="147"/>
      <c r="U155" s="147"/>
      <c r="V155" s="147"/>
      <c r="W155" s="147"/>
      <c r="X155" s="147">
        <v>3823</v>
      </c>
      <c r="Y155" s="147">
        <v>3844</v>
      </c>
      <c r="Z155" s="147">
        <v>3888</v>
      </c>
      <c r="AA155" s="147">
        <v>3879</v>
      </c>
      <c r="AB155" s="147">
        <v>3891</v>
      </c>
      <c r="AC155" s="147">
        <v>3895</v>
      </c>
      <c r="AD155" s="147">
        <v>3887</v>
      </c>
      <c r="AE155" s="147">
        <v>3889</v>
      </c>
      <c r="AF155" s="147">
        <v>3896</v>
      </c>
      <c r="AG155" s="147">
        <v>3904</v>
      </c>
      <c r="AH155" s="147">
        <v>3900</v>
      </c>
      <c r="AI155" s="147">
        <v>3913</v>
      </c>
      <c r="AJ155" s="147">
        <v>3993</v>
      </c>
      <c r="AK155" s="147">
        <v>4023</v>
      </c>
      <c r="AL155" s="147">
        <v>4033</v>
      </c>
      <c r="AM155" s="147">
        <v>4062</v>
      </c>
      <c r="AN155" s="147">
        <v>4091</v>
      </c>
      <c r="AO155" s="147">
        <v>4123</v>
      </c>
      <c r="AP155" s="147">
        <v>4177</v>
      </c>
      <c r="AQ155" s="148">
        <v>4257</v>
      </c>
      <c r="AR155" s="148">
        <v>4285</v>
      </c>
      <c r="AS155" s="148">
        <v>4344</v>
      </c>
      <c r="AT155" s="148">
        <v>4405</v>
      </c>
      <c r="AU155" s="148">
        <v>4418</v>
      </c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  <c r="BI155" s="148"/>
      <c r="BJ155" s="148"/>
      <c r="BK155" s="148"/>
      <c r="BL155" s="148"/>
      <c r="BM155" s="148"/>
      <c r="BN155" s="148"/>
      <c r="BO155" s="148"/>
      <c r="BP155" s="148"/>
      <c r="BQ155" s="159" t="s">
        <v>56</v>
      </c>
      <c r="BR155" s="150"/>
      <c r="BS155" s="147">
        <v>62.23</v>
      </c>
      <c r="BT155" s="147">
        <v>62.23</v>
      </c>
      <c r="BU155" s="147">
        <v>4070</v>
      </c>
      <c r="BV155" s="151"/>
      <c r="BW155" s="147">
        <v>20175</v>
      </c>
      <c r="BX155" s="160">
        <v>9713</v>
      </c>
      <c r="BY155" s="160">
        <f t="shared" si="34"/>
        <v>10462</v>
      </c>
      <c r="BZ155" s="153"/>
      <c r="CA155" s="99">
        <f t="shared" si="35"/>
        <v>17341</v>
      </c>
      <c r="CB155" s="147">
        <v>8374</v>
      </c>
      <c r="CC155" s="147">
        <v>8967</v>
      </c>
      <c r="CD155" s="154"/>
      <c r="CE155" s="125">
        <f t="shared" si="36"/>
        <v>17043</v>
      </c>
      <c r="CF155" s="155">
        <v>8191</v>
      </c>
      <c r="CG155" s="155">
        <v>8852</v>
      </c>
      <c r="CH155" s="155">
        <v>4032</v>
      </c>
      <c r="CI155" s="153"/>
      <c r="CJ155" s="99">
        <f t="shared" si="37"/>
        <v>17024</v>
      </c>
      <c r="CK155" s="147">
        <v>8186</v>
      </c>
      <c r="CL155" s="147">
        <v>8838</v>
      </c>
      <c r="CM155" s="147">
        <v>17043</v>
      </c>
      <c r="CN155" s="156"/>
      <c r="CO155" s="157" t="s">
        <v>56</v>
      </c>
      <c r="CP155" s="125">
        <f t="shared" si="38"/>
        <v>17033</v>
      </c>
      <c r="CQ155" s="155">
        <v>8176</v>
      </c>
      <c r="CR155" s="155">
        <v>8857</v>
      </c>
      <c r="CS155" s="155">
        <v>4324</v>
      </c>
      <c r="CT155" s="153"/>
      <c r="CU155" s="99">
        <f t="shared" si="39"/>
        <v>16989</v>
      </c>
      <c r="CV155" s="148">
        <v>8154</v>
      </c>
      <c r="CW155" s="148">
        <v>8835</v>
      </c>
    </row>
    <row r="156" spans="2:101" ht="13.5" customHeight="1" x14ac:dyDescent="0.15">
      <c r="B156" s="178" t="s">
        <v>224</v>
      </c>
      <c r="C156" s="52"/>
      <c r="D156" s="157" t="s">
        <v>57</v>
      </c>
      <c r="E156" s="147"/>
      <c r="F156" s="147"/>
      <c r="G156" s="147"/>
      <c r="H156" s="147"/>
      <c r="I156" s="147"/>
      <c r="J156" s="147"/>
      <c r="K156" s="147"/>
      <c r="L156" s="147"/>
      <c r="M156" s="147"/>
      <c r="N156" s="144"/>
      <c r="O156" s="147"/>
      <c r="P156" s="147"/>
      <c r="Q156" s="147"/>
      <c r="R156" s="147"/>
      <c r="S156" s="147"/>
      <c r="T156" s="147"/>
      <c r="U156" s="147"/>
      <c r="V156" s="147"/>
      <c r="W156" s="147"/>
      <c r="X156" s="147">
        <v>1731</v>
      </c>
      <c r="Y156" s="147">
        <v>1757</v>
      </c>
      <c r="Z156" s="147">
        <v>1774</v>
      </c>
      <c r="AA156" s="147">
        <v>1789</v>
      </c>
      <c r="AB156" s="147">
        <v>1775</v>
      </c>
      <c r="AC156" s="147">
        <v>1832</v>
      </c>
      <c r="AD156" s="147">
        <v>1827</v>
      </c>
      <c r="AE156" s="147">
        <v>1842</v>
      </c>
      <c r="AF156" s="147">
        <v>1853</v>
      </c>
      <c r="AG156" s="147">
        <v>1863</v>
      </c>
      <c r="AH156" s="147">
        <v>1866</v>
      </c>
      <c r="AI156" s="147">
        <v>1853</v>
      </c>
      <c r="AJ156" s="147">
        <v>1868</v>
      </c>
      <c r="AK156" s="147">
        <v>1897</v>
      </c>
      <c r="AL156" s="147">
        <v>1904</v>
      </c>
      <c r="AM156" s="147">
        <v>1905</v>
      </c>
      <c r="AN156" s="147">
        <v>1912</v>
      </c>
      <c r="AO156" s="147">
        <v>1917</v>
      </c>
      <c r="AP156" s="147">
        <v>1920</v>
      </c>
      <c r="AQ156" s="148">
        <v>1924</v>
      </c>
      <c r="AR156" s="148">
        <v>1928</v>
      </c>
      <c r="AS156" s="148">
        <v>1940</v>
      </c>
      <c r="AT156" s="148">
        <v>1948</v>
      </c>
      <c r="AU156" s="148">
        <v>1946</v>
      </c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  <c r="BI156" s="148"/>
      <c r="BJ156" s="148"/>
      <c r="BK156" s="148"/>
      <c r="BL156" s="148"/>
      <c r="BM156" s="148"/>
      <c r="BN156" s="148"/>
      <c r="BO156" s="148"/>
      <c r="BP156" s="148"/>
      <c r="BQ156" s="159" t="s">
        <v>57</v>
      </c>
      <c r="BR156" s="150"/>
      <c r="BS156" s="147">
        <v>32.85</v>
      </c>
      <c r="BT156" s="147">
        <v>32.85</v>
      </c>
      <c r="BU156" s="147">
        <v>1907</v>
      </c>
      <c r="BV156" s="151"/>
      <c r="BW156" s="147">
        <v>8579</v>
      </c>
      <c r="BX156" s="160">
        <v>4091</v>
      </c>
      <c r="BY156" s="160">
        <f t="shared" si="34"/>
        <v>4488</v>
      </c>
      <c r="BZ156" s="153"/>
      <c r="CA156" s="99">
        <f t="shared" si="35"/>
        <v>8152</v>
      </c>
      <c r="CB156" s="147">
        <v>4042</v>
      </c>
      <c r="CC156" s="147">
        <v>4110</v>
      </c>
      <c r="CD156" s="154"/>
      <c r="CE156" s="125">
        <f t="shared" si="36"/>
        <v>7863</v>
      </c>
      <c r="CF156" s="155">
        <v>3863</v>
      </c>
      <c r="CG156" s="155">
        <v>4000</v>
      </c>
      <c r="CH156" s="155">
        <v>1850</v>
      </c>
      <c r="CI156" s="153"/>
      <c r="CJ156" s="99">
        <f t="shared" si="37"/>
        <v>7854</v>
      </c>
      <c r="CK156" s="147">
        <v>3861</v>
      </c>
      <c r="CL156" s="147">
        <v>3993</v>
      </c>
      <c r="CM156" s="147">
        <v>7863</v>
      </c>
      <c r="CN156" s="156"/>
      <c r="CO156" s="157" t="s">
        <v>57</v>
      </c>
      <c r="CP156" s="125">
        <f t="shared" si="38"/>
        <v>7480</v>
      </c>
      <c r="CQ156" s="155">
        <v>3625</v>
      </c>
      <c r="CR156" s="155">
        <v>3855</v>
      </c>
      <c r="CS156" s="155">
        <v>1865</v>
      </c>
      <c r="CT156" s="153"/>
      <c r="CU156" s="99">
        <f t="shared" si="39"/>
        <v>7576</v>
      </c>
      <c r="CV156" s="148">
        <v>3696</v>
      </c>
      <c r="CW156" s="148">
        <v>3880</v>
      </c>
    </row>
    <row r="157" spans="2:101" ht="13.5" customHeight="1" x14ac:dyDescent="0.15">
      <c r="B157" s="178" t="s">
        <v>225</v>
      </c>
      <c r="C157" s="52"/>
      <c r="D157" s="157" t="s">
        <v>58</v>
      </c>
      <c r="E157" s="147"/>
      <c r="F157" s="147"/>
      <c r="G157" s="147"/>
      <c r="H157" s="147"/>
      <c r="I157" s="147"/>
      <c r="J157" s="147"/>
      <c r="K157" s="147"/>
      <c r="L157" s="147"/>
      <c r="M157" s="147"/>
      <c r="N157" s="144"/>
      <c r="O157" s="147"/>
      <c r="P157" s="147"/>
      <c r="Q157" s="147"/>
      <c r="R157" s="147"/>
      <c r="S157" s="147"/>
      <c r="T157" s="147"/>
      <c r="U157" s="147"/>
      <c r="V157" s="147"/>
      <c r="W157" s="147"/>
      <c r="X157" s="147">
        <v>2569</v>
      </c>
      <c r="Y157" s="147">
        <v>2569</v>
      </c>
      <c r="Z157" s="147">
        <v>2583</v>
      </c>
      <c r="AA157" s="147">
        <v>2589</v>
      </c>
      <c r="AB157" s="147">
        <v>2600</v>
      </c>
      <c r="AC157" s="147">
        <v>2607</v>
      </c>
      <c r="AD157" s="147">
        <v>2610</v>
      </c>
      <c r="AE157" s="147">
        <v>2617</v>
      </c>
      <c r="AF157" s="147">
        <v>2623</v>
      </c>
      <c r="AG157" s="147">
        <v>2629</v>
      </c>
      <c r="AH157" s="147">
        <v>2620</v>
      </c>
      <c r="AI157" s="147">
        <v>2625</v>
      </c>
      <c r="AJ157" s="147">
        <v>2631</v>
      </c>
      <c r="AK157" s="147">
        <v>2644</v>
      </c>
      <c r="AL157" s="147">
        <v>2653</v>
      </c>
      <c r="AM157" s="147">
        <v>2666</v>
      </c>
      <c r="AN157" s="147">
        <v>2715</v>
      </c>
      <c r="AO157" s="147">
        <v>2723</v>
      </c>
      <c r="AP157" s="147">
        <v>2741</v>
      </c>
      <c r="AQ157" s="148">
        <v>2743</v>
      </c>
      <c r="AR157" s="148">
        <v>2775</v>
      </c>
      <c r="AS157" s="148">
        <v>2772</v>
      </c>
      <c r="AT157" s="148">
        <v>2772</v>
      </c>
      <c r="AU157" s="148">
        <v>2787</v>
      </c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  <c r="BI157" s="148"/>
      <c r="BJ157" s="148"/>
      <c r="BK157" s="148"/>
      <c r="BL157" s="148"/>
      <c r="BM157" s="148"/>
      <c r="BN157" s="148"/>
      <c r="BO157" s="148"/>
      <c r="BP157" s="148"/>
      <c r="BQ157" s="159" t="s">
        <v>58</v>
      </c>
      <c r="BR157" s="150"/>
      <c r="BS157" s="147">
        <v>51.19</v>
      </c>
      <c r="BT157" s="147">
        <v>51.19</v>
      </c>
      <c r="BU157" s="147">
        <v>2716</v>
      </c>
      <c r="BV157" s="151"/>
      <c r="BW157" s="147">
        <v>13483</v>
      </c>
      <c r="BX157" s="160">
        <v>6562</v>
      </c>
      <c r="BY157" s="160">
        <f t="shared" si="34"/>
        <v>6921</v>
      </c>
      <c r="BZ157" s="153"/>
      <c r="CA157" s="99">
        <f t="shared" si="35"/>
        <v>12159</v>
      </c>
      <c r="CB157" s="147">
        <v>5906</v>
      </c>
      <c r="CC157" s="147">
        <v>6253</v>
      </c>
      <c r="CD157" s="154"/>
      <c r="CE157" s="125">
        <f t="shared" si="36"/>
        <v>11793</v>
      </c>
      <c r="CF157" s="155">
        <v>5746</v>
      </c>
      <c r="CG157" s="155">
        <v>6047</v>
      </c>
      <c r="CH157" s="155">
        <v>2637</v>
      </c>
      <c r="CI157" s="153"/>
      <c r="CJ157" s="99">
        <f t="shared" si="37"/>
        <v>11791</v>
      </c>
      <c r="CK157" s="147">
        <v>5745</v>
      </c>
      <c r="CL157" s="147">
        <v>6046</v>
      </c>
      <c r="CM157" s="147">
        <v>11793</v>
      </c>
      <c r="CN157" s="156"/>
      <c r="CO157" s="157" t="s">
        <v>58</v>
      </c>
      <c r="CP157" s="125">
        <f t="shared" si="38"/>
        <v>11170</v>
      </c>
      <c r="CQ157" s="155">
        <v>5405</v>
      </c>
      <c r="CR157" s="155">
        <v>5765</v>
      </c>
      <c r="CS157" s="155">
        <v>2662</v>
      </c>
      <c r="CT157" s="153"/>
      <c r="CU157" s="99">
        <f t="shared" si="39"/>
        <v>11394</v>
      </c>
      <c r="CV157" s="148">
        <v>5510</v>
      </c>
      <c r="CW157" s="148">
        <v>5884</v>
      </c>
    </row>
    <row r="158" spans="2:101" ht="13.5" customHeight="1" x14ac:dyDescent="0.15">
      <c r="B158" s="178" t="s">
        <v>226</v>
      </c>
      <c r="C158" s="52"/>
      <c r="D158" s="157" t="s">
        <v>59</v>
      </c>
      <c r="E158" s="147"/>
      <c r="F158" s="147"/>
      <c r="G158" s="147"/>
      <c r="H158" s="147"/>
      <c r="I158" s="147"/>
      <c r="J158" s="147"/>
      <c r="K158" s="147"/>
      <c r="L158" s="147"/>
      <c r="M158" s="147"/>
      <c r="N158" s="144"/>
      <c r="O158" s="147"/>
      <c r="P158" s="147"/>
      <c r="Q158" s="147"/>
      <c r="R158" s="147"/>
      <c r="S158" s="147"/>
      <c r="T158" s="147"/>
      <c r="U158" s="147"/>
      <c r="V158" s="147"/>
      <c r="W158" s="147"/>
      <c r="X158" s="147">
        <v>1534</v>
      </c>
      <c r="Y158" s="147">
        <v>1548</v>
      </c>
      <c r="Z158" s="147">
        <v>1545</v>
      </c>
      <c r="AA158" s="147">
        <v>1543</v>
      </c>
      <c r="AB158" s="147">
        <v>1543</v>
      </c>
      <c r="AC158" s="147">
        <v>1535</v>
      </c>
      <c r="AD158" s="147">
        <v>1536</v>
      </c>
      <c r="AE158" s="147">
        <v>1533</v>
      </c>
      <c r="AF158" s="147">
        <v>1538</v>
      </c>
      <c r="AG158" s="147">
        <v>1536</v>
      </c>
      <c r="AH158" s="147">
        <v>1545</v>
      </c>
      <c r="AI158" s="147">
        <v>1539</v>
      </c>
      <c r="AJ158" s="147">
        <v>1541</v>
      </c>
      <c r="AK158" s="147">
        <v>1551</v>
      </c>
      <c r="AL158" s="147">
        <v>1544</v>
      </c>
      <c r="AM158" s="147">
        <v>1548</v>
      </c>
      <c r="AN158" s="147">
        <v>1554</v>
      </c>
      <c r="AO158" s="147">
        <v>1572</v>
      </c>
      <c r="AP158" s="147">
        <v>1599</v>
      </c>
      <c r="AQ158" s="148">
        <v>1604</v>
      </c>
      <c r="AR158" s="148">
        <v>1607</v>
      </c>
      <c r="AS158" s="148">
        <v>1591</v>
      </c>
      <c r="AT158" s="148">
        <v>1612</v>
      </c>
      <c r="AU158" s="148">
        <v>1603</v>
      </c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  <c r="BI158" s="148"/>
      <c r="BJ158" s="148"/>
      <c r="BK158" s="148"/>
      <c r="BL158" s="148"/>
      <c r="BM158" s="148"/>
      <c r="BN158" s="148"/>
      <c r="BO158" s="148"/>
      <c r="BP158" s="148"/>
      <c r="BQ158" s="159" t="s">
        <v>59</v>
      </c>
      <c r="BR158" s="150"/>
      <c r="BS158" s="147">
        <v>24.87</v>
      </c>
      <c r="BT158" s="147">
        <v>24.87</v>
      </c>
      <c r="BU158" s="147">
        <v>1550</v>
      </c>
      <c r="BV158" s="151"/>
      <c r="BW158" s="147">
        <v>7805</v>
      </c>
      <c r="BX158" s="160">
        <v>3787</v>
      </c>
      <c r="BY158" s="160">
        <f t="shared" si="34"/>
        <v>4018</v>
      </c>
      <c r="BZ158" s="153"/>
      <c r="CA158" s="99">
        <f t="shared" si="35"/>
        <v>6804</v>
      </c>
      <c r="CB158" s="147">
        <v>3319</v>
      </c>
      <c r="CC158" s="147">
        <v>3485</v>
      </c>
      <c r="CD158" s="154"/>
      <c r="CE158" s="125">
        <f t="shared" si="36"/>
        <v>6713</v>
      </c>
      <c r="CF158" s="155">
        <v>3274</v>
      </c>
      <c r="CG158" s="155">
        <v>3439</v>
      </c>
      <c r="CH158" s="155">
        <v>1592</v>
      </c>
      <c r="CI158" s="153"/>
      <c r="CJ158" s="99">
        <f t="shared" si="37"/>
        <v>6684</v>
      </c>
      <c r="CK158" s="147">
        <v>3272</v>
      </c>
      <c r="CL158" s="147">
        <v>3412</v>
      </c>
      <c r="CM158" s="147">
        <v>6713</v>
      </c>
      <c r="CN158" s="156"/>
      <c r="CO158" s="157" t="s">
        <v>59</v>
      </c>
      <c r="CP158" s="125">
        <f t="shared" si="38"/>
        <v>6436</v>
      </c>
      <c r="CQ158" s="155">
        <v>3136</v>
      </c>
      <c r="CR158" s="155">
        <v>3300</v>
      </c>
      <c r="CS158" s="155">
        <v>1612</v>
      </c>
      <c r="CT158" s="153"/>
      <c r="CU158" s="99">
        <f t="shared" si="39"/>
        <v>6537</v>
      </c>
      <c r="CV158" s="148">
        <v>3198</v>
      </c>
      <c r="CW158" s="148">
        <v>3339</v>
      </c>
    </row>
    <row r="159" spans="2:101" ht="13.5" customHeight="1" x14ac:dyDescent="0.15">
      <c r="B159" s="178" t="s">
        <v>227</v>
      </c>
      <c r="C159" s="52"/>
      <c r="D159" s="157" t="s">
        <v>60</v>
      </c>
      <c r="E159" s="147"/>
      <c r="F159" s="147"/>
      <c r="G159" s="147"/>
      <c r="H159" s="147"/>
      <c r="I159" s="147"/>
      <c r="J159" s="147"/>
      <c r="K159" s="147"/>
      <c r="L159" s="147"/>
      <c r="M159" s="147"/>
      <c r="N159" s="144"/>
      <c r="O159" s="147"/>
      <c r="P159" s="147"/>
      <c r="Q159" s="147"/>
      <c r="R159" s="147"/>
      <c r="S159" s="147"/>
      <c r="T159" s="147"/>
      <c r="U159" s="147"/>
      <c r="V159" s="147"/>
      <c r="W159" s="147"/>
      <c r="X159" s="147">
        <v>2018</v>
      </c>
      <c r="Y159" s="147">
        <v>2020</v>
      </c>
      <c r="Z159" s="147">
        <v>2012</v>
      </c>
      <c r="AA159" s="147">
        <v>2022</v>
      </c>
      <c r="AB159" s="147">
        <v>2035</v>
      </c>
      <c r="AC159" s="147">
        <v>2044</v>
      </c>
      <c r="AD159" s="147">
        <v>2040</v>
      </c>
      <c r="AE159" s="147">
        <v>2047</v>
      </c>
      <c r="AF159" s="147">
        <v>2047</v>
      </c>
      <c r="AG159" s="147">
        <v>2049</v>
      </c>
      <c r="AH159" s="147">
        <v>2064</v>
      </c>
      <c r="AI159" s="147">
        <v>2069</v>
      </c>
      <c r="AJ159" s="147">
        <v>2068</v>
      </c>
      <c r="AK159" s="147">
        <v>2072</v>
      </c>
      <c r="AL159" s="147">
        <v>2075</v>
      </c>
      <c r="AM159" s="147">
        <v>2092</v>
      </c>
      <c r="AN159" s="147">
        <v>2195</v>
      </c>
      <c r="AO159" s="147">
        <v>2213</v>
      </c>
      <c r="AP159" s="147">
        <v>2229</v>
      </c>
      <c r="AQ159" s="148">
        <v>2269</v>
      </c>
      <c r="AR159" s="148">
        <v>2286</v>
      </c>
      <c r="AS159" s="148">
        <v>2303</v>
      </c>
      <c r="AT159" s="148">
        <v>2314</v>
      </c>
      <c r="AU159" s="148">
        <v>2358</v>
      </c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  <c r="BI159" s="148"/>
      <c r="BJ159" s="148"/>
      <c r="BK159" s="148"/>
      <c r="BL159" s="148"/>
      <c r="BM159" s="148"/>
      <c r="BN159" s="148"/>
      <c r="BO159" s="148"/>
      <c r="BP159" s="148"/>
      <c r="BQ159" s="159" t="s">
        <v>60</v>
      </c>
      <c r="BR159" s="150"/>
      <c r="BS159" s="147">
        <v>40.42</v>
      </c>
      <c r="BT159" s="147">
        <v>40.42</v>
      </c>
      <c r="BU159" s="147">
        <v>2149</v>
      </c>
      <c r="BV159" s="151"/>
      <c r="BW159" s="147">
        <v>10924</v>
      </c>
      <c r="BX159" s="160">
        <v>5315</v>
      </c>
      <c r="BY159" s="160">
        <f t="shared" si="34"/>
        <v>5609</v>
      </c>
      <c r="BZ159" s="153"/>
      <c r="CA159" s="99">
        <f t="shared" si="35"/>
        <v>9721</v>
      </c>
      <c r="CB159" s="147">
        <v>4674</v>
      </c>
      <c r="CC159" s="147">
        <v>5047</v>
      </c>
      <c r="CD159" s="154"/>
      <c r="CE159" s="125">
        <f t="shared" si="36"/>
        <v>9676</v>
      </c>
      <c r="CF159" s="155">
        <v>4618</v>
      </c>
      <c r="CG159" s="155">
        <v>5058</v>
      </c>
      <c r="CH159" s="155">
        <v>2143</v>
      </c>
      <c r="CI159" s="153"/>
      <c r="CJ159" s="99">
        <f t="shared" si="37"/>
        <v>9674</v>
      </c>
      <c r="CK159" s="147">
        <v>4617</v>
      </c>
      <c r="CL159" s="147">
        <v>5057</v>
      </c>
      <c r="CM159" s="147">
        <v>9676</v>
      </c>
      <c r="CN159" s="156"/>
      <c r="CO159" s="157" t="s">
        <v>60</v>
      </c>
      <c r="CP159" s="125">
        <f t="shared" si="38"/>
        <v>9483</v>
      </c>
      <c r="CQ159" s="155">
        <v>4546</v>
      </c>
      <c r="CR159" s="155">
        <v>4937</v>
      </c>
      <c r="CS159" s="155">
        <v>2279</v>
      </c>
      <c r="CT159" s="153"/>
      <c r="CU159" s="99">
        <f t="shared" si="39"/>
        <v>9517</v>
      </c>
      <c r="CV159" s="148">
        <v>4549</v>
      </c>
      <c r="CW159" s="148">
        <v>4968</v>
      </c>
    </row>
    <row r="160" spans="2:101" ht="13.5" customHeight="1" x14ac:dyDescent="0.15">
      <c r="B160" s="178" t="s">
        <v>228</v>
      </c>
      <c r="C160" s="52"/>
      <c r="D160" s="157" t="s">
        <v>61</v>
      </c>
      <c r="E160" s="147"/>
      <c r="F160" s="147"/>
      <c r="G160" s="147"/>
      <c r="H160" s="147"/>
      <c r="I160" s="147"/>
      <c r="J160" s="147"/>
      <c r="K160" s="147"/>
      <c r="L160" s="147"/>
      <c r="M160" s="147"/>
      <c r="N160" s="144"/>
      <c r="O160" s="147"/>
      <c r="P160" s="147"/>
      <c r="Q160" s="147"/>
      <c r="R160" s="147"/>
      <c r="S160" s="147"/>
      <c r="T160" s="147"/>
      <c r="U160" s="147"/>
      <c r="V160" s="147"/>
      <c r="W160" s="147"/>
      <c r="X160" s="147">
        <v>3516</v>
      </c>
      <c r="Y160" s="147">
        <v>3523</v>
      </c>
      <c r="Z160" s="147">
        <v>3519</v>
      </c>
      <c r="AA160" s="147">
        <v>3526</v>
      </c>
      <c r="AB160" s="147">
        <v>3507</v>
      </c>
      <c r="AC160" s="147">
        <v>3508</v>
      </c>
      <c r="AD160" s="147">
        <v>3507</v>
      </c>
      <c r="AE160" s="147">
        <v>3505</v>
      </c>
      <c r="AF160" s="147">
        <v>3511</v>
      </c>
      <c r="AG160" s="147">
        <v>3513</v>
      </c>
      <c r="AH160" s="147">
        <v>3514</v>
      </c>
      <c r="AI160" s="147">
        <v>3485</v>
      </c>
      <c r="AJ160" s="147">
        <v>3491</v>
      </c>
      <c r="AK160" s="147">
        <v>3478</v>
      </c>
      <c r="AL160" s="147">
        <v>3479</v>
      </c>
      <c r="AM160" s="147">
        <v>3469</v>
      </c>
      <c r="AN160" s="147">
        <v>3465</v>
      </c>
      <c r="AO160" s="147">
        <v>3505</v>
      </c>
      <c r="AP160" s="147">
        <v>3524</v>
      </c>
      <c r="AQ160" s="148">
        <v>3522</v>
      </c>
      <c r="AR160" s="148">
        <v>3524</v>
      </c>
      <c r="AS160" s="148">
        <v>3524</v>
      </c>
      <c r="AT160" s="148">
        <v>3531</v>
      </c>
      <c r="AU160" s="148">
        <v>3535</v>
      </c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  <c r="BI160" s="148"/>
      <c r="BJ160" s="148"/>
      <c r="BK160" s="148"/>
      <c r="BL160" s="148"/>
      <c r="BM160" s="148"/>
      <c r="BN160" s="148"/>
      <c r="BO160" s="148"/>
      <c r="BP160" s="148"/>
      <c r="BQ160" s="159" t="s">
        <v>61</v>
      </c>
      <c r="BR160" s="150"/>
      <c r="BS160" s="147">
        <v>125.09</v>
      </c>
      <c r="BT160" s="147">
        <v>125.09</v>
      </c>
      <c r="BU160" s="147">
        <v>3471</v>
      </c>
      <c r="BV160" s="151"/>
      <c r="BW160" s="147">
        <v>18767</v>
      </c>
      <c r="BX160" s="160">
        <v>9209</v>
      </c>
      <c r="BY160" s="160">
        <f t="shared" si="34"/>
        <v>9558</v>
      </c>
      <c r="BZ160" s="153"/>
      <c r="CA160" s="99">
        <f t="shared" si="35"/>
        <v>14900</v>
      </c>
      <c r="CB160" s="147">
        <v>7294</v>
      </c>
      <c r="CC160" s="147">
        <v>7606</v>
      </c>
      <c r="CD160" s="154"/>
      <c r="CE160" s="125">
        <f t="shared" si="36"/>
        <v>14186</v>
      </c>
      <c r="CF160" s="155">
        <v>6939</v>
      </c>
      <c r="CG160" s="155">
        <v>7247</v>
      </c>
      <c r="CH160" s="155">
        <v>3412</v>
      </c>
      <c r="CI160" s="153"/>
      <c r="CJ160" s="99">
        <f t="shared" si="37"/>
        <v>14182</v>
      </c>
      <c r="CK160" s="147">
        <v>6937</v>
      </c>
      <c r="CL160" s="147">
        <v>7245</v>
      </c>
      <c r="CM160" s="147">
        <v>14186</v>
      </c>
      <c r="CN160" s="156"/>
      <c r="CO160" s="157" t="s">
        <v>61</v>
      </c>
      <c r="CP160" s="125">
        <f t="shared" si="38"/>
        <v>13408</v>
      </c>
      <c r="CQ160" s="155">
        <v>6469</v>
      </c>
      <c r="CR160" s="155">
        <v>6939</v>
      </c>
      <c r="CS160" s="155">
        <v>3407</v>
      </c>
      <c r="CT160" s="153"/>
      <c r="CU160" s="99">
        <f t="shared" si="39"/>
        <v>13603</v>
      </c>
      <c r="CV160" s="148">
        <v>6604</v>
      </c>
      <c r="CW160" s="148">
        <v>6999</v>
      </c>
    </row>
    <row r="161" spans="2:101" ht="13.5" customHeight="1" x14ac:dyDescent="0.15">
      <c r="B161" s="178" t="s">
        <v>229</v>
      </c>
      <c r="C161" s="52"/>
      <c r="D161" s="157" t="s">
        <v>62</v>
      </c>
      <c r="E161" s="147"/>
      <c r="F161" s="147"/>
      <c r="G161" s="147"/>
      <c r="H161" s="147"/>
      <c r="I161" s="147"/>
      <c r="J161" s="147"/>
      <c r="K161" s="147"/>
      <c r="L161" s="147"/>
      <c r="M161" s="147"/>
      <c r="N161" s="144"/>
      <c r="O161" s="147"/>
      <c r="P161" s="147"/>
      <c r="Q161" s="147"/>
      <c r="R161" s="147"/>
      <c r="S161" s="147"/>
      <c r="T161" s="147"/>
      <c r="U161" s="147"/>
      <c r="V161" s="147"/>
      <c r="W161" s="147"/>
      <c r="X161" s="147">
        <v>6386</v>
      </c>
      <c r="Y161" s="147">
        <v>6586</v>
      </c>
      <c r="Z161" s="147">
        <v>6813</v>
      </c>
      <c r="AA161" s="147">
        <v>7082</v>
      </c>
      <c r="AB161" s="147">
        <v>7234</v>
      </c>
      <c r="AC161" s="147">
        <v>7369</v>
      </c>
      <c r="AD161" s="147">
        <v>7503</v>
      </c>
      <c r="AE161" s="147">
        <v>7673</v>
      </c>
      <c r="AF161" s="147">
        <v>7778</v>
      </c>
      <c r="AG161" s="147">
        <v>7871</v>
      </c>
      <c r="AH161" s="147">
        <v>7950</v>
      </c>
      <c r="AI161" s="147">
        <v>8236</v>
      </c>
      <c r="AJ161" s="147">
        <v>8411</v>
      </c>
      <c r="AK161" s="147">
        <v>8589</v>
      </c>
      <c r="AL161" s="147">
        <v>8800</v>
      </c>
      <c r="AM161" s="147">
        <v>9045</v>
      </c>
      <c r="AN161" s="147">
        <v>9364</v>
      </c>
      <c r="AO161" s="147">
        <v>9557</v>
      </c>
      <c r="AP161" s="147">
        <v>9722</v>
      </c>
      <c r="AQ161" s="148">
        <v>9859</v>
      </c>
      <c r="AR161" s="148">
        <v>10067</v>
      </c>
      <c r="AS161" s="148">
        <v>10214</v>
      </c>
      <c r="AT161" s="148">
        <v>10268</v>
      </c>
      <c r="AU161" s="148">
        <v>10400</v>
      </c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  <c r="BI161" s="148"/>
      <c r="BJ161" s="148"/>
      <c r="BK161" s="148"/>
      <c r="BL161" s="148"/>
      <c r="BM161" s="148"/>
      <c r="BN161" s="148"/>
      <c r="BO161" s="148"/>
      <c r="BP161" s="148"/>
      <c r="BQ161" s="159" t="s">
        <v>62</v>
      </c>
      <c r="BR161" s="150"/>
      <c r="BS161" s="147">
        <v>49.81</v>
      </c>
      <c r="BT161" s="147">
        <v>49.81</v>
      </c>
      <c r="BU161" s="147">
        <v>9263</v>
      </c>
      <c r="BV161" s="151"/>
      <c r="BW161" s="147">
        <v>20026</v>
      </c>
      <c r="BX161" s="160">
        <v>10053</v>
      </c>
      <c r="BY161" s="160">
        <f t="shared" si="34"/>
        <v>9973</v>
      </c>
      <c r="BZ161" s="153"/>
      <c r="CA161" s="99">
        <f t="shared" si="35"/>
        <v>28649</v>
      </c>
      <c r="CB161" s="147">
        <v>14265</v>
      </c>
      <c r="CC161" s="147">
        <v>14384</v>
      </c>
      <c r="CD161" s="154"/>
      <c r="CE161" s="125">
        <f t="shared" si="36"/>
        <v>30888</v>
      </c>
      <c r="CF161" s="155">
        <v>15326</v>
      </c>
      <c r="CG161" s="155">
        <v>15562</v>
      </c>
      <c r="CH161" s="155">
        <v>8853</v>
      </c>
      <c r="CI161" s="153"/>
      <c r="CJ161" s="99">
        <f t="shared" si="37"/>
        <v>30843</v>
      </c>
      <c r="CK161" s="147">
        <v>15311</v>
      </c>
      <c r="CL161" s="147">
        <v>15532</v>
      </c>
      <c r="CM161" s="147">
        <v>30888</v>
      </c>
      <c r="CN161" s="156"/>
      <c r="CO161" s="157" t="s">
        <v>62</v>
      </c>
      <c r="CP161" s="125">
        <f t="shared" si="38"/>
        <v>31486</v>
      </c>
      <c r="CQ161" s="155">
        <v>15479</v>
      </c>
      <c r="CR161" s="155">
        <v>16007</v>
      </c>
      <c r="CS161" s="155">
        <v>9612</v>
      </c>
      <c r="CT161" s="153"/>
      <c r="CU161" s="99">
        <f t="shared" si="39"/>
        <v>31547</v>
      </c>
      <c r="CV161" s="148">
        <v>15551</v>
      </c>
      <c r="CW161" s="148">
        <v>15996</v>
      </c>
    </row>
    <row r="162" spans="2:101" ht="13.5" customHeight="1" x14ac:dyDescent="0.15">
      <c r="B162" s="178" t="s">
        <v>230</v>
      </c>
      <c r="C162" s="52"/>
      <c r="D162" s="157" t="s">
        <v>63</v>
      </c>
      <c r="E162" s="147"/>
      <c r="F162" s="147"/>
      <c r="G162" s="147"/>
      <c r="H162" s="147"/>
      <c r="I162" s="147"/>
      <c r="J162" s="147"/>
      <c r="K162" s="147"/>
      <c r="L162" s="147"/>
      <c r="M162" s="147"/>
      <c r="N162" s="144"/>
      <c r="O162" s="147"/>
      <c r="P162" s="147"/>
      <c r="Q162" s="147"/>
      <c r="R162" s="147"/>
      <c r="S162" s="147"/>
      <c r="T162" s="147"/>
      <c r="U162" s="147"/>
      <c r="V162" s="147"/>
      <c r="W162" s="147"/>
      <c r="X162" s="147">
        <v>1923</v>
      </c>
      <c r="Y162" s="147">
        <v>1912</v>
      </c>
      <c r="Z162" s="147">
        <v>1912</v>
      </c>
      <c r="AA162" s="147">
        <v>1896</v>
      </c>
      <c r="AB162" s="147">
        <v>1883</v>
      </c>
      <c r="AC162" s="147">
        <v>1875</v>
      </c>
      <c r="AD162" s="147">
        <v>1872</v>
      </c>
      <c r="AE162" s="147">
        <v>1843</v>
      </c>
      <c r="AF162" s="147">
        <v>1854</v>
      </c>
      <c r="AG162" s="147">
        <v>1835</v>
      </c>
      <c r="AH162" s="147">
        <v>1823</v>
      </c>
      <c r="AI162" s="147">
        <v>1824</v>
      </c>
      <c r="AJ162" s="147">
        <v>1815</v>
      </c>
      <c r="AK162" s="147">
        <v>1804</v>
      </c>
      <c r="AL162" s="147">
        <v>1797</v>
      </c>
      <c r="AM162" s="147">
        <v>1787</v>
      </c>
      <c r="AN162" s="147">
        <v>1785</v>
      </c>
      <c r="AO162" s="147">
        <v>1792</v>
      </c>
      <c r="AP162" s="147">
        <v>1779</v>
      </c>
      <c r="AQ162" s="148">
        <v>1807</v>
      </c>
      <c r="AR162" s="148">
        <v>1792</v>
      </c>
      <c r="AS162" s="148">
        <v>1769</v>
      </c>
      <c r="AT162" s="148">
        <v>1763</v>
      </c>
      <c r="AU162" s="148">
        <v>1742</v>
      </c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  <c r="BI162" s="148"/>
      <c r="BJ162" s="148"/>
      <c r="BK162" s="148"/>
      <c r="BL162" s="148"/>
      <c r="BM162" s="148"/>
      <c r="BN162" s="148"/>
      <c r="BO162" s="148"/>
      <c r="BP162" s="148"/>
      <c r="BQ162" s="159" t="s">
        <v>63</v>
      </c>
      <c r="BR162" s="150"/>
      <c r="BS162" s="147">
        <v>46.09</v>
      </c>
      <c r="BT162" s="147">
        <v>46.08</v>
      </c>
      <c r="BU162" s="147">
        <v>1801</v>
      </c>
      <c r="BV162" s="151"/>
      <c r="BW162" s="147">
        <v>10248</v>
      </c>
      <c r="BX162" s="160">
        <v>5176</v>
      </c>
      <c r="BY162" s="160">
        <f t="shared" si="34"/>
        <v>5072</v>
      </c>
      <c r="BZ162" s="153"/>
      <c r="CA162" s="99">
        <f t="shared" si="35"/>
        <v>6544</v>
      </c>
      <c r="CB162" s="147">
        <v>3188</v>
      </c>
      <c r="CC162" s="147">
        <v>3356</v>
      </c>
      <c r="CD162" s="154"/>
      <c r="CE162" s="125">
        <f t="shared" si="36"/>
        <v>5840</v>
      </c>
      <c r="CF162" s="155">
        <v>2801</v>
      </c>
      <c r="CG162" s="155">
        <v>3039</v>
      </c>
      <c r="CH162" s="155">
        <v>1786</v>
      </c>
      <c r="CI162" s="153"/>
      <c r="CJ162" s="99">
        <f t="shared" si="37"/>
        <v>5833</v>
      </c>
      <c r="CK162" s="147">
        <v>2798</v>
      </c>
      <c r="CL162" s="147">
        <v>3035</v>
      </c>
      <c r="CM162" s="147">
        <v>5840</v>
      </c>
      <c r="CN162" s="156"/>
      <c r="CO162" s="157" t="s">
        <v>63</v>
      </c>
      <c r="CP162" s="125">
        <f t="shared" si="38"/>
        <v>5240</v>
      </c>
      <c r="CQ162" s="155">
        <v>2460</v>
      </c>
      <c r="CR162" s="155">
        <v>2780</v>
      </c>
      <c r="CS162" s="155">
        <v>1722</v>
      </c>
      <c r="CT162" s="153"/>
      <c r="CU162" s="99">
        <f t="shared" si="39"/>
        <v>5328</v>
      </c>
      <c r="CV162" s="148">
        <v>2495</v>
      </c>
      <c r="CW162" s="148">
        <v>2833</v>
      </c>
    </row>
    <row r="163" spans="2:101" ht="13.5" customHeight="1" x14ac:dyDescent="0.15">
      <c r="B163" s="178" t="s">
        <v>231</v>
      </c>
      <c r="C163" s="52"/>
      <c r="D163" s="157" t="s">
        <v>64</v>
      </c>
      <c r="E163" s="147"/>
      <c r="F163" s="147"/>
      <c r="G163" s="147"/>
      <c r="H163" s="147"/>
      <c r="I163" s="147"/>
      <c r="J163" s="147"/>
      <c r="K163" s="147"/>
      <c r="L163" s="147"/>
      <c r="M163" s="147"/>
      <c r="N163" s="144"/>
      <c r="O163" s="147"/>
      <c r="P163" s="147"/>
      <c r="Q163" s="147"/>
      <c r="R163" s="147"/>
      <c r="S163" s="147"/>
      <c r="T163" s="147"/>
      <c r="U163" s="147"/>
      <c r="V163" s="147"/>
      <c r="W163" s="147"/>
      <c r="X163" s="147">
        <v>4082</v>
      </c>
      <c r="Y163" s="147">
        <v>4109</v>
      </c>
      <c r="Z163" s="147">
        <v>4179</v>
      </c>
      <c r="AA163" s="147">
        <v>4253</v>
      </c>
      <c r="AB163" s="147">
        <v>4286</v>
      </c>
      <c r="AC163" s="147">
        <v>4307</v>
      </c>
      <c r="AD163" s="147">
        <v>4343</v>
      </c>
      <c r="AE163" s="147">
        <v>4347</v>
      </c>
      <c r="AF163" s="147">
        <v>4370</v>
      </c>
      <c r="AG163" s="147">
        <v>4391</v>
      </c>
      <c r="AH163" s="147">
        <v>4375</v>
      </c>
      <c r="AI163" s="147">
        <v>4402</v>
      </c>
      <c r="AJ163" s="147">
        <v>4438</v>
      </c>
      <c r="AK163" s="147">
        <v>4448</v>
      </c>
      <c r="AL163" s="147">
        <v>4519</v>
      </c>
      <c r="AM163" s="147">
        <v>4531</v>
      </c>
      <c r="AN163" s="147">
        <v>4575</v>
      </c>
      <c r="AO163" s="147">
        <v>4621</v>
      </c>
      <c r="AP163" s="147">
        <v>4695</v>
      </c>
      <c r="AQ163" s="148">
        <v>4746</v>
      </c>
      <c r="AR163" s="148">
        <v>4798</v>
      </c>
      <c r="AS163" s="148">
        <v>4867</v>
      </c>
      <c r="AT163" s="148">
        <v>4931</v>
      </c>
      <c r="AU163" s="148">
        <v>5010</v>
      </c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  <c r="BI163" s="148"/>
      <c r="BJ163" s="148"/>
      <c r="BK163" s="148"/>
      <c r="BL163" s="148"/>
      <c r="BM163" s="148"/>
      <c r="BN163" s="148"/>
      <c r="BO163" s="148"/>
      <c r="BP163" s="148"/>
      <c r="BQ163" s="159" t="s">
        <v>64</v>
      </c>
      <c r="BR163" s="150"/>
      <c r="BS163" s="147">
        <v>69.33</v>
      </c>
      <c r="BT163" s="147">
        <v>69.33</v>
      </c>
      <c r="BU163" s="147">
        <v>4553</v>
      </c>
      <c r="BV163" s="151"/>
      <c r="BW163" s="147">
        <v>20289</v>
      </c>
      <c r="BX163" s="160">
        <v>9722</v>
      </c>
      <c r="BY163" s="160">
        <f t="shared" si="34"/>
        <v>10567</v>
      </c>
      <c r="BZ163" s="153"/>
      <c r="CA163" s="99">
        <f t="shared" si="35"/>
        <v>18412</v>
      </c>
      <c r="CB163" s="147">
        <v>8879</v>
      </c>
      <c r="CC163" s="147">
        <v>9533</v>
      </c>
      <c r="CD163" s="154"/>
      <c r="CE163" s="125">
        <f t="shared" si="36"/>
        <v>18043</v>
      </c>
      <c r="CF163" s="155">
        <v>8692</v>
      </c>
      <c r="CG163" s="155">
        <v>9351</v>
      </c>
      <c r="CH163" s="155">
        <v>4495</v>
      </c>
      <c r="CI163" s="153"/>
      <c r="CJ163" s="99">
        <f t="shared" si="37"/>
        <v>18038</v>
      </c>
      <c r="CK163" s="147">
        <v>8689</v>
      </c>
      <c r="CL163" s="147">
        <v>9349</v>
      </c>
      <c r="CM163" s="147">
        <v>18043</v>
      </c>
      <c r="CN163" s="156"/>
      <c r="CO163" s="157" t="s">
        <v>64</v>
      </c>
      <c r="CP163" s="125">
        <f t="shared" si="38"/>
        <v>17919</v>
      </c>
      <c r="CQ163" s="155">
        <v>8690</v>
      </c>
      <c r="CR163" s="155">
        <v>9229</v>
      </c>
      <c r="CS163" s="155">
        <v>4791</v>
      </c>
      <c r="CT163" s="153"/>
      <c r="CU163" s="99">
        <f t="shared" si="39"/>
        <v>17960</v>
      </c>
      <c r="CV163" s="148">
        <v>8725</v>
      </c>
      <c r="CW163" s="148">
        <v>9235</v>
      </c>
    </row>
    <row r="164" spans="2:101" ht="13.5" customHeight="1" x14ac:dyDescent="0.15">
      <c r="B164" s="178" t="s">
        <v>232</v>
      </c>
      <c r="C164" s="52"/>
      <c r="D164" s="157" t="s">
        <v>65</v>
      </c>
      <c r="E164" s="147"/>
      <c r="F164" s="147"/>
      <c r="G164" s="147"/>
      <c r="H164" s="147"/>
      <c r="I164" s="147"/>
      <c r="J164" s="147"/>
      <c r="K164" s="147"/>
      <c r="L164" s="147"/>
      <c r="M164" s="147"/>
      <c r="N164" s="144"/>
      <c r="O164" s="147"/>
      <c r="P164" s="147"/>
      <c r="Q164" s="147"/>
      <c r="R164" s="147"/>
      <c r="S164" s="147"/>
      <c r="T164" s="147"/>
      <c r="U164" s="147"/>
      <c r="V164" s="147"/>
      <c r="W164" s="147"/>
      <c r="X164" s="147">
        <v>2035</v>
      </c>
      <c r="Y164" s="147">
        <v>2018</v>
      </c>
      <c r="Z164" s="147">
        <v>2026</v>
      </c>
      <c r="AA164" s="147">
        <v>2014</v>
      </c>
      <c r="AB164" s="147">
        <v>2010</v>
      </c>
      <c r="AC164" s="147">
        <v>2028</v>
      </c>
      <c r="AD164" s="147">
        <v>2036</v>
      </c>
      <c r="AE164" s="147">
        <v>2032</v>
      </c>
      <c r="AF164" s="147">
        <v>2036</v>
      </c>
      <c r="AG164" s="147">
        <v>2043</v>
      </c>
      <c r="AH164" s="147">
        <v>2058</v>
      </c>
      <c r="AI164" s="147">
        <v>2057</v>
      </c>
      <c r="AJ164" s="147">
        <v>2068</v>
      </c>
      <c r="AK164" s="147">
        <v>2070</v>
      </c>
      <c r="AL164" s="147">
        <v>2092</v>
      </c>
      <c r="AM164" s="147">
        <v>2112</v>
      </c>
      <c r="AN164" s="147">
        <v>2113</v>
      </c>
      <c r="AO164" s="147">
        <v>2130</v>
      </c>
      <c r="AP164" s="147">
        <v>2141</v>
      </c>
      <c r="AQ164" s="148">
        <v>2143</v>
      </c>
      <c r="AR164" s="148">
        <v>2150</v>
      </c>
      <c r="AS164" s="148">
        <v>2225</v>
      </c>
      <c r="AT164" s="148">
        <v>2229</v>
      </c>
      <c r="AU164" s="148">
        <v>2248</v>
      </c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  <c r="BI164" s="148"/>
      <c r="BJ164" s="148"/>
      <c r="BK164" s="148"/>
      <c r="BL164" s="148"/>
      <c r="BM164" s="148"/>
      <c r="BN164" s="148"/>
      <c r="BO164" s="148"/>
      <c r="BP164" s="148"/>
      <c r="BQ164" s="159" t="s">
        <v>65</v>
      </c>
      <c r="BR164" s="150"/>
      <c r="BS164" s="147">
        <v>43.82</v>
      </c>
      <c r="BT164" s="147">
        <v>43.82</v>
      </c>
      <c r="BU164" s="147">
        <v>2109</v>
      </c>
      <c r="BV164" s="151"/>
      <c r="BW164" s="147">
        <v>10448</v>
      </c>
      <c r="BX164" s="160">
        <v>5024</v>
      </c>
      <c r="BY164" s="160">
        <f t="shared" si="34"/>
        <v>5424</v>
      </c>
      <c r="BZ164" s="153"/>
      <c r="CA164" s="99">
        <f t="shared" si="35"/>
        <v>9270</v>
      </c>
      <c r="CB164" s="147">
        <v>4473</v>
      </c>
      <c r="CC164" s="147">
        <v>4797</v>
      </c>
      <c r="CD164" s="154"/>
      <c r="CE164" s="125">
        <f t="shared" si="36"/>
        <v>8990</v>
      </c>
      <c r="CF164" s="155">
        <v>4344</v>
      </c>
      <c r="CG164" s="155">
        <v>4646</v>
      </c>
      <c r="CH164" s="155">
        <v>2162</v>
      </c>
      <c r="CI164" s="153"/>
      <c r="CJ164" s="99">
        <f t="shared" si="37"/>
        <v>8985</v>
      </c>
      <c r="CK164" s="147">
        <v>4343</v>
      </c>
      <c r="CL164" s="147">
        <v>4642</v>
      </c>
      <c r="CM164" s="147">
        <v>8990</v>
      </c>
      <c r="CN164" s="156"/>
      <c r="CO164" s="157" t="s">
        <v>65</v>
      </c>
      <c r="CP164" s="125">
        <f t="shared" si="38"/>
        <v>8644</v>
      </c>
      <c r="CQ164" s="155">
        <v>4186</v>
      </c>
      <c r="CR164" s="155">
        <v>4458</v>
      </c>
      <c r="CS164" s="155">
        <v>2188</v>
      </c>
      <c r="CT164" s="153"/>
      <c r="CU164" s="99">
        <f t="shared" si="39"/>
        <v>8775</v>
      </c>
      <c r="CV164" s="148">
        <v>4236</v>
      </c>
      <c r="CW164" s="148">
        <v>4539</v>
      </c>
    </row>
    <row r="165" spans="2:101" ht="13.5" customHeight="1" x14ac:dyDescent="0.15">
      <c r="B165" s="178" t="s">
        <v>233</v>
      </c>
      <c r="C165" s="52"/>
      <c r="D165" s="157" t="s">
        <v>66</v>
      </c>
      <c r="E165" s="147"/>
      <c r="F165" s="147"/>
      <c r="G165" s="147"/>
      <c r="H165" s="147"/>
      <c r="I165" s="147"/>
      <c r="J165" s="147"/>
      <c r="K165" s="147"/>
      <c r="L165" s="147"/>
      <c r="M165" s="147"/>
      <c r="N165" s="144"/>
      <c r="O165" s="147"/>
      <c r="P165" s="147"/>
      <c r="Q165" s="147"/>
      <c r="R165" s="147"/>
      <c r="S165" s="147"/>
      <c r="T165" s="147"/>
      <c r="U165" s="147"/>
      <c r="V165" s="147"/>
      <c r="W165" s="147"/>
      <c r="X165" s="147">
        <v>2759</v>
      </c>
      <c r="Y165" s="147">
        <v>2767</v>
      </c>
      <c r="Z165" s="147">
        <v>2797</v>
      </c>
      <c r="AA165" s="147">
        <v>2828</v>
      </c>
      <c r="AB165" s="147">
        <v>2850</v>
      </c>
      <c r="AC165" s="147">
        <v>2871</v>
      </c>
      <c r="AD165" s="147">
        <v>2886</v>
      </c>
      <c r="AE165" s="147">
        <v>2901</v>
      </c>
      <c r="AF165" s="147">
        <v>2914</v>
      </c>
      <c r="AG165" s="147">
        <v>2939</v>
      </c>
      <c r="AH165" s="147">
        <v>2955</v>
      </c>
      <c r="AI165" s="147">
        <v>2972</v>
      </c>
      <c r="AJ165" s="147">
        <v>2998</v>
      </c>
      <c r="AK165" s="147">
        <v>3061</v>
      </c>
      <c r="AL165" s="147">
        <v>3057</v>
      </c>
      <c r="AM165" s="147">
        <v>3075</v>
      </c>
      <c r="AN165" s="147">
        <v>3118</v>
      </c>
      <c r="AO165" s="147">
        <v>3155</v>
      </c>
      <c r="AP165" s="147">
        <v>3199</v>
      </c>
      <c r="AQ165" s="148">
        <v>3220</v>
      </c>
      <c r="AR165" s="148">
        <v>3247</v>
      </c>
      <c r="AS165" s="148">
        <v>3269</v>
      </c>
      <c r="AT165" s="148">
        <v>3289</v>
      </c>
      <c r="AU165" s="148">
        <v>3293</v>
      </c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  <c r="BI165" s="148"/>
      <c r="BJ165" s="148"/>
      <c r="BK165" s="148"/>
      <c r="BL165" s="148"/>
      <c r="BM165" s="148"/>
      <c r="BN165" s="148"/>
      <c r="BO165" s="148"/>
      <c r="BP165" s="148"/>
      <c r="BQ165" s="159" t="s">
        <v>66</v>
      </c>
      <c r="BR165" s="150"/>
      <c r="BS165" s="147">
        <v>52.04</v>
      </c>
      <c r="BT165" s="147">
        <v>52.03</v>
      </c>
      <c r="BU165" s="147">
        <v>3097</v>
      </c>
      <c r="BV165" s="151"/>
      <c r="BW165" s="147">
        <v>12030</v>
      </c>
      <c r="BX165" s="160">
        <v>5907</v>
      </c>
      <c r="BY165" s="160">
        <f t="shared" si="34"/>
        <v>6123</v>
      </c>
      <c r="BZ165" s="153"/>
      <c r="CA165" s="99">
        <f t="shared" si="35"/>
        <v>11775</v>
      </c>
      <c r="CB165" s="147">
        <v>5675</v>
      </c>
      <c r="CC165" s="147">
        <v>6100</v>
      </c>
      <c r="CD165" s="154"/>
      <c r="CE165" s="125">
        <f t="shared" si="36"/>
        <v>11890</v>
      </c>
      <c r="CF165" s="155">
        <v>5731</v>
      </c>
      <c r="CG165" s="155">
        <v>6159</v>
      </c>
      <c r="CH165" s="155">
        <v>3060</v>
      </c>
      <c r="CI165" s="153"/>
      <c r="CJ165" s="99">
        <f t="shared" si="37"/>
        <v>11873</v>
      </c>
      <c r="CK165" s="147">
        <v>5718</v>
      </c>
      <c r="CL165" s="147">
        <v>6155</v>
      </c>
      <c r="CM165" s="147">
        <v>11890</v>
      </c>
      <c r="CN165" s="156"/>
      <c r="CO165" s="157" t="s">
        <v>66</v>
      </c>
      <c r="CP165" s="125">
        <f t="shared" si="38"/>
        <v>11693</v>
      </c>
      <c r="CQ165" s="155">
        <v>5646</v>
      </c>
      <c r="CR165" s="155">
        <v>6047</v>
      </c>
      <c r="CS165" s="155">
        <v>3195</v>
      </c>
      <c r="CT165" s="153"/>
      <c r="CU165" s="99">
        <f t="shared" si="39"/>
        <v>11745</v>
      </c>
      <c r="CV165" s="148">
        <v>5686</v>
      </c>
      <c r="CW165" s="148">
        <v>6059</v>
      </c>
    </row>
    <row r="166" spans="2:101" ht="13.5" customHeight="1" x14ac:dyDescent="0.15">
      <c r="B166" s="178" t="s">
        <v>234</v>
      </c>
      <c r="C166" s="52"/>
      <c r="D166" s="157" t="s">
        <v>67</v>
      </c>
      <c r="E166" s="147"/>
      <c r="F166" s="147"/>
      <c r="G166" s="147"/>
      <c r="H166" s="147"/>
      <c r="I166" s="147"/>
      <c r="J166" s="147"/>
      <c r="K166" s="147"/>
      <c r="L166" s="147"/>
      <c r="M166" s="147"/>
      <c r="N166" s="144"/>
      <c r="O166" s="147"/>
      <c r="P166" s="147"/>
      <c r="Q166" s="147"/>
      <c r="R166" s="147"/>
      <c r="S166" s="147"/>
      <c r="T166" s="147"/>
      <c r="U166" s="147"/>
      <c r="V166" s="147"/>
      <c r="W166" s="147"/>
      <c r="X166" s="147">
        <v>1157</v>
      </c>
      <c r="Y166" s="147">
        <v>1143</v>
      </c>
      <c r="Z166" s="147">
        <v>1138</v>
      </c>
      <c r="AA166" s="147">
        <v>1138</v>
      </c>
      <c r="AB166" s="147">
        <v>1146</v>
      </c>
      <c r="AC166" s="147">
        <v>1147</v>
      </c>
      <c r="AD166" s="147">
        <v>1147</v>
      </c>
      <c r="AE166" s="147">
        <v>1157</v>
      </c>
      <c r="AF166" s="147">
        <v>1148</v>
      </c>
      <c r="AG166" s="147">
        <v>1143</v>
      </c>
      <c r="AH166" s="147">
        <v>1141</v>
      </c>
      <c r="AI166" s="147">
        <v>1133</v>
      </c>
      <c r="AJ166" s="147">
        <v>1130</v>
      </c>
      <c r="AK166" s="147">
        <v>1128</v>
      </c>
      <c r="AL166" s="147">
        <v>1126</v>
      </c>
      <c r="AM166" s="147">
        <v>1125</v>
      </c>
      <c r="AN166" s="147">
        <v>1122</v>
      </c>
      <c r="AO166" s="147">
        <v>1123</v>
      </c>
      <c r="AP166" s="147">
        <v>1127</v>
      </c>
      <c r="AQ166" s="148">
        <v>1123</v>
      </c>
      <c r="AR166" s="148">
        <v>1119</v>
      </c>
      <c r="AS166" s="148">
        <v>1126</v>
      </c>
      <c r="AT166" s="148">
        <v>1125</v>
      </c>
      <c r="AU166" s="148">
        <v>1131</v>
      </c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  <c r="BI166" s="148"/>
      <c r="BJ166" s="148"/>
      <c r="BK166" s="148"/>
      <c r="BL166" s="148"/>
      <c r="BM166" s="148"/>
      <c r="BN166" s="148"/>
      <c r="BO166" s="148"/>
      <c r="BP166" s="148"/>
      <c r="BQ166" s="159" t="s">
        <v>67</v>
      </c>
      <c r="BR166" s="150"/>
      <c r="BS166" s="147">
        <v>60.96</v>
      </c>
      <c r="BT166" s="147">
        <v>60.96</v>
      </c>
      <c r="BU166" s="147">
        <v>1131</v>
      </c>
      <c r="BV166" s="151"/>
      <c r="BW166" s="147">
        <v>6397</v>
      </c>
      <c r="BX166" s="160">
        <v>3148</v>
      </c>
      <c r="BY166" s="160">
        <f t="shared" si="34"/>
        <v>3249</v>
      </c>
      <c r="BZ166" s="153"/>
      <c r="CA166" s="99">
        <f t="shared" si="35"/>
        <v>5036</v>
      </c>
      <c r="CB166" s="147">
        <v>2443</v>
      </c>
      <c r="CC166" s="147">
        <v>2593</v>
      </c>
      <c r="CD166" s="154"/>
      <c r="CE166" s="125">
        <f t="shared" si="36"/>
        <v>4765</v>
      </c>
      <c r="CF166" s="155">
        <v>2319</v>
      </c>
      <c r="CG166" s="155">
        <v>2446</v>
      </c>
      <c r="CH166" s="155">
        <v>1107</v>
      </c>
      <c r="CI166" s="153"/>
      <c r="CJ166" s="99">
        <f t="shared" si="37"/>
        <v>4764</v>
      </c>
      <c r="CK166" s="147">
        <v>2319</v>
      </c>
      <c r="CL166" s="147">
        <v>2445</v>
      </c>
      <c r="CM166" s="147">
        <v>4765</v>
      </c>
      <c r="CN166" s="156"/>
      <c r="CO166" s="157" t="s">
        <v>67</v>
      </c>
      <c r="CP166" s="125">
        <f t="shared" si="38"/>
        <v>4472</v>
      </c>
      <c r="CQ166" s="155">
        <v>2178</v>
      </c>
      <c r="CR166" s="155">
        <v>2294</v>
      </c>
      <c r="CS166" s="155">
        <v>1090</v>
      </c>
      <c r="CT166" s="153"/>
      <c r="CU166" s="99">
        <f t="shared" si="39"/>
        <v>4495</v>
      </c>
      <c r="CV166" s="148">
        <v>2167</v>
      </c>
      <c r="CW166" s="148">
        <v>2328</v>
      </c>
    </row>
    <row r="167" spans="2:101" ht="13.5" customHeight="1" x14ac:dyDescent="0.15">
      <c r="B167" s="178" t="s">
        <v>235</v>
      </c>
      <c r="C167" s="52"/>
      <c r="D167" s="157" t="s">
        <v>69</v>
      </c>
      <c r="E167" s="147"/>
      <c r="F167" s="147"/>
      <c r="G167" s="147"/>
      <c r="H167" s="147"/>
      <c r="I167" s="147"/>
      <c r="J167" s="147"/>
      <c r="K167" s="147"/>
      <c r="L167" s="147"/>
      <c r="M167" s="147"/>
      <c r="N167" s="144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>
        <v>2125</v>
      </c>
      <c r="Y167" s="147">
        <v>2111</v>
      </c>
      <c r="Z167" s="147">
        <v>2079</v>
      </c>
      <c r="AA167" s="147">
        <v>2048</v>
      </c>
      <c r="AB167" s="147">
        <v>2050</v>
      </c>
      <c r="AC167" s="147">
        <v>2040</v>
      </c>
      <c r="AD167" s="147">
        <v>2034</v>
      </c>
      <c r="AE167" s="147">
        <v>2025</v>
      </c>
      <c r="AF167" s="147">
        <v>2024</v>
      </c>
      <c r="AG167" s="147">
        <v>2018</v>
      </c>
      <c r="AH167" s="147">
        <v>1994</v>
      </c>
      <c r="AI167" s="147">
        <v>1991</v>
      </c>
      <c r="AJ167" s="147">
        <v>1977</v>
      </c>
      <c r="AK167" s="147">
        <v>1965</v>
      </c>
      <c r="AL167" s="147">
        <v>1990</v>
      </c>
      <c r="AM167" s="147">
        <v>1965</v>
      </c>
      <c r="AN167" s="147">
        <v>1973</v>
      </c>
      <c r="AO167" s="147">
        <v>1969</v>
      </c>
      <c r="AP167" s="147">
        <v>1973</v>
      </c>
      <c r="AQ167" s="148">
        <v>1961</v>
      </c>
      <c r="AR167" s="148">
        <v>1946</v>
      </c>
      <c r="AS167" s="148">
        <v>1923</v>
      </c>
      <c r="AT167" s="148">
        <v>1890</v>
      </c>
      <c r="AU167" s="148">
        <v>1893</v>
      </c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  <c r="BI167" s="148"/>
      <c r="BJ167" s="148"/>
      <c r="BK167" s="148"/>
      <c r="BL167" s="148"/>
      <c r="BM167" s="148"/>
      <c r="BN167" s="148"/>
      <c r="BO167" s="148"/>
      <c r="BP167" s="148"/>
      <c r="BQ167" s="159" t="s">
        <v>69</v>
      </c>
      <c r="BR167" s="150"/>
      <c r="BS167" s="147">
        <v>72.91</v>
      </c>
      <c r="BT167" s="147">
        <v>72.88</v>
      </c>
      <c r="BU167" s="147">
        <v>1997</v>
      </c>
      <c r="BV167" s="151"/>
      <c r="BW167" s="147">
        <v>11974</v>
      </c>
      <c r="BX167" s="160">
        <v>6038</v>
      </c>
      <c r="BY167" s="160">
        <f t="shared" si="34"/>
        <v>5936</v>
      </c>
      <c r="BZ167" s="153"/>
      <c r="CA167" s="99">
        <f t="shared" si="35"/>
        <v>6773</v>
      </c>
      <c r="CB167" s="147">
        <v>3375</v>
      </c>
      <c r="CC167" s="147">
        <v>3398</v>
      </c>
      <c r="CD167" s="154"/>
      <c r="CE167" s="125">
        <f t="shared" si="36"/>
        <v>5891</v>
      </c>
      <c r="CF167" s="155">
        <v>2938</v>
      </c>
      <c r="CG167" s="155">
        <v>2953</v>
      </c>
      <c r="CH167" s="155">
        <v>2049</v>
      </c>
      <c r="CI167" s="153"/>
      <c r="CJ167" s="99">
        <f t="shared" si="37"/>
        <v>5886</v>
      </c>
      <c r="CK167" s="147">
        <v>2936</v>
      </c>
      <c r="CL167" s="147">
        <v>2950</v>
      </c>
      <c r="CM167" s="147">
        <v>5891</v>
      </c>
      <c r="CN167" s="156"/>
      <c r="CO167" s="157" t="s">
        <v>69</v>
      </c>
      <c r="CP167" s="125">
        <f t="shared" si="38"/>
        <v>5278</v>
      </c>
      <c r="CQ167" s="155">
        <v>2611</v>
      </c>
      <c r="CR167" s="155">
        <v>2667</v>
      </c>
      <c r="CS167" s="155">
        <v>1942</v>
      </c>
      <c r="CT167" s="153"/>
      <c r="CU167" s="99">
        <f t="shared" si="39"/>
        <v>5301</v>
      </c>
      <c r="CV167" s="148">
        <v>2653</v>
      </c>
      <c r="CW167" s="148">
        <v>2648</v>
      </c>
    </row>
    <row r="168" spans="2:101" ht="13.5" customHeight="1" x14ac:dyDescent="0.15">
      <c r="B168" s="178" t="s">
        <v>236</v>
      </c>
      <c r="C168" s="52"/>
      <c r="D168" s="157" t="s">
        <v>70</v>
      </c>
      <c r="E168" s="147"/>
      <c r="F168" s="147"/>
      <c r="G168" s="147"/>
      <c r="H168" s="147"/>
      <c r="I168" s="147"/>
      <c r="J168" s="147"/>
      <c r="K168" s="147"/>
      <c r="L168" s="147"/>
      <c r="M168" s="147"/>
      <c r="N168" s="144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>
        <v>3691</v>
      </c>
      <c r="Y168" s="147">
        <v>3707</v>
      </c>
      <c r="Z168" s="147">
        <v>3746</v>
      </c>
      <c r="AA168" s="147">
        <v>3750</v>
      </c>
      <c r="AB168" s="147">
        <v>3742</v>
      </c>
      <c r="AC168" s="147">
        <v>3757</v>
      </c>
      <c r="AD168" s="147">
        <v>3764</v>
      </c>
      <c r="AE168" s="147">
        <v>3777</v>
      </c>
      <c r="AF168" s="147">
        <v>3785</v>
      </c>
      <c r="AG168" s="147">
        <v>3799</v>
      </c>
      <c r="AH168" s="147">
        <v>3808</v>
      </c>
      <c r="AI168" s="147">
        <v>3816</v>
      </c>
      <c r="AJ168" s="147">
        <v>3828</v>
      </c>
      <c r="AK168" s="147">
        <v>3835</v>
      </c>
      <c r="AL168" s="147">
        <v>3835</v>
      </c>
      <c r="AM168" s="147">
        <v>3838</v>
      </c>
      <c r="AN168" s="147">
        <v>3894</v>
      </c>
      <c r="AO168" s="147">
        <v>3901</v>
      </c>
      <c r="AP168" s="147">
        <v>3904</v>
      </c>
      <c r="AQ168" s="148">
        <v>3897</v>
      </c>
      <c r="AR168" s="148">
        <v>3916</v>
      </c>
      <c r="AS168" s="148">
        <v>3921</v>
      </c>
      <c r="AT168" s="148">
        <v>3946</v>
      </c>
      <c r="AU168" s="148">
        <v>3943</v>
      </c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  <c r="BI168" s="148"/>
      <c r="BJ168" s="148"/>
      <c r="BK168" s="148"/>
      <c r="BL168" s="148"/>
      <c r="BM168" s="148"/>
      <c r="BN168" s="148"/>
      <c r="BO168" s="148"/>
      <c r="BP168" s="148"/>
      <c r="BQ168" s="159" t="s">
        <v>70</v>
      </c>
      <c r="BR168" s="150"/>
      <c r="BS168" s="147">
        <v>123.74</v>
      </c>
      <c r="BT168" s="147">
        <v>123.74</v>
      </c>
      <c r="BU168" s="147">
        <v>3924</v>
      </c>
      <c r="BV168" s="151"/>
      <c r="BW168" s="147">
        <v>16962</v>
      </c>
      <c r="BX168" s="160">
        <v>8077</v>
      </c>
      <c r="BY168" s="160">
        <f t="shared" si="34"/>
        <v>8885</v>
      </c>
      <c r="BZ168" s="153"/>
      <c r="CA168" s="99">
        <f t="shared" si="35"/>
        <v>15345</v>
      </c>
      <c r="CB168" s="147">
        <v>7446</v>
      </c>
      <c r="CC168" s="147">
        <v>7899</v>
      </c>
      <c r="CD168" s="154"/>
      <c r="CE168" s="125">
        <f t="shared" si="36"/>
        <v>14653</v>
      </c>
      <c r="CF168" s="155">
        <v>7124</v>
      </c>
      <c r="CG168" s="155">
        <v>7529</v>
      </c>
      <c r="CH168" s="155">
        <v>3903</v>
      </c>
      <c r="CI168" s="153"/>
      <c r="CJ168" s="99">
        <f t="shared" si="37"/>
        <v>14638</v>
      </c>
      <c r="CK168" s="147">
        <v>7120</v>
      </c>
      <c r="CL168" s="147">
        <v>7518</v>
      </c>
      <c r="CM168" s="147">
        <v>14653</v>
      </c>
      <c r="CN168" s="156"/>
      <c r="CO168" s="157" t="s">
        <v>70</v>
      </c>
      <c r="CP168" s="125">
        <f t="shared" si="38"/>
        <v>14213</v>
      </c>
      <c r="CQ168" s="155">
        <v>6906</v>
      </c>
      <c r="CR168" s="155">
        <v>7307</v>
      </c>
      <c r="CS168" s="155">
        <v>3979</v>
      </c>
      <c r="CT168" s="153"/>
      <c r="CU168" s="99">
        <f t="shared" si="39"/>
        <v>14303</v>
      </c>
      <c r="CV168" s="148">
        <v>6950</v>
      </c>
      <c r="CW168" s="148">
        <v>7353</v>
      </c>
    </row>
    <row r="169" spans="2:101" ht="13.5" customHeight="1" x14ac:dyDescent="0.15">
      <c r="B169" s="178" t="s">
        <v>237</v>
      </c>
      <c r="C169" s="52"/>
      <c r="D169" s="157" t="s">
        <v>71</v>
      </c>
      <c r="E169" s="147"/>
      <c r="F169" s="147"/>
      <c r="G169" s="147"/>
      <c r="H169" s="147"/>
      <c r="I169" s="147"/>
      <c r="J169" s="147"/>
      <c r="K169" s="147"/>
      <c r="L169" s="147"/>
      <c r="M169" s="147"/>
      <c r="N169" s="144"/>
      <c r="O169" s="147"/>
      <c r="P169" s="147"/>
      <c r="Q169" s="147"/>
      <c r="R169" s="147"/>
      <c r="S169" s="147"/>
      <c r="T169" s="147"/>
      <c r="U169" s="147"/>
      <c r="V169" s="147"/>
      <c r="W169" s="147"/>
      <c r="X169" s="147">
        <v>1236</v>
      </c>
      <c r="Y169" s="147">
        <v>1232</v>
      </c>
      <c r="Z169" s="147">
        <v>1244</v>
      </c>
      <c r="AA169" s="147">
        <v>1240</v>
      </c>
      <c r="AB169" s="147">
        <v>1229</v>
      </c>
      <c r="AC169" s="147">
        <v>1230</v>
      </c>
      <c r="AD169" s="147">
        <v>1230</v>
      </c>
      <c r="AE169" s="147">
        <v>1231</v>
      </c>
      <c r="AF169" s="147">
        <v>1244</v>
      </c>
      <c r="AG169" s="147">
        <v>1242</v>
      </c>
      <c r="AH169" s="147">
        <v>1240</v>
      </c>
      <c r="AI169" s="147">
        <v>1230</v>
      </c>
      <c r="AJ169" s="147">
        <v>1228</v>
      </c>
      <c r="AK169" s="147">
        <v>1257</v>
      </c>
      <c r="AL169" s="147">
        <v>1258</v>
      </c>
      <c r="AM169" s="147">
        <v>1256</v>
      </c>
      <c r="AN169" s="147">
        <v>1257</v>
      </c>
      <c r="AO169" s="147">
        <v>1257</v>
      </c>
      <c r="AP169" s="147">
        <v>1254</v>
      </c>
      <c r="AQ169" s="148">
        <v>1252</v>
      </c>
      <c r="AR169" s="148">
        <v>1253</v>
      </c>
      <c r="AS169" s="148">
        <v>1241</v>
      </c>
      <c r="AT169" s="148">
        <v>1244</v>
      </c>
      <c r="AU169" s="148">
        <v>1237</v>
      </c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  <c r="BI169" s="148"/>
      <c r="BJ169" s="148"/>
      <c r="BK169" s="148"/>
      <c r="BL169" s="148"/>
      <c r="BM169" s="148"/>
      <c r="BN169" s="148"/>
      <c r="BO169" s="148"/>
      <c r="BP169" s="148"/>
      <c r="BQ169" s="159" t="s">
        <v>71</v>
      </c>
      <c r="BR169" s="150"/>
      <c r="BS169" s="147">
        <v>68.14</v>
      </c>
      <c r="BT169" s="147">
        <v>68.14</v>
      </c>
      <c r="BU169" s="147">
        <v>1253</v>
      </c>
      <c r="BV169" s="151"/>
      <c r="BW169" s="147">
        <v>6050</v>
      </c>
      <c r="BX169" s="160">
        <v>2946</v>
      </c>
      <c r="BY169" s="160">
        <f t="shared" si="34"/>
        <v>3104</v>
      </c>
      <c r="BZ169" s="153"/>
      <c r="CA169" s="99">
        <f t="shared" si="35"/>
        <v>4915</v>
      </c>
      <c r="CB169" s="147">
        <v>2395</v>
      </c>
      <c r="CC169" s="147">
        <v>2520</v>
      </c>
      <c r="CD169" s="154"/>
      <c r="CE169" s="125">
        <f t="shared" si="36"/>
        <v>4743</v>
      </c>
      <c r="CF169" s="155">
        <v>2316</v>
      </c>
      <c r="CG169" s="155">
        <v>2427</v>
      </c>
      <c r="CH169" s="155">
        <v>1153</v>
      </c>
      <c r="CI169" s="153"/>
      <c r="CJ169" s="99">
        <f t="shared" si="37"/>
        <v>4726</v>
      </c>
      <c r="CK169" s="147">
        <v>2314</v>
      </c>
      <c r="CL169" s="147">
        <v>2412</v>
      </c>
      <c r="CM169" s="147">
        <v>4743</v>
      </c>
      <c r="CN169" s="156"/>
      <c r="CO169" s="157" t="s">
        <v>71</v>
      </c>
      <c r="CP169" s="125">
        <f t="shared" si="38"/>
        <v>4380</v>
      </c>
      <c r="CQ169" s="155">
        <v>2123</v>
      </c>
      <c r="CR169" s="155">
        <v>2257</v>
      </c>
      <c r="CS169" s="155">
        <v>1139</v>
      </c>
      <c r="CT169" s="153"/>
      <c r="CU169" s="99">
        <f t="shared" si="39"/>
        <v>4538</v>
      </c>
      <c r="CV169" s="148">
        <v>2196</v>
      </c>
      <c r="CW169" s="148">
        <v>2342</v>
      </c>
    </row>
    <row r="170" spans="2:101" ht="13.5" customHeight="1" x14ac:dyDescent="0.15">
      <c r="B170" s="178" t="s">
        <v>238</v>
      </c>
      <c r="C170" s="52"/>
      <c r="D170" s="157" t="s">
        <v>72</v>
      </c>
      <c r="E170" s="147"/>
      <c r="F170" s="147"/>
      <c r="G170" s="147"/>
      <c r="H170" s="147"/>
      <c r="I170" s="147"/>
      <c r="J170" s="147"/>
      <c r="K170" s="147"/>
      <c r="L170" s="147"/>
      <c r="M170" s="147"/>
      <c r="N170" s="144"/>
      <c r="O170" s="147"/>
      <c r="P170" s="147"/>
      <c r="Q170" s="147"/>
      <c r="R170" s="147"/>
      <c r="S170" s="147"/>
      <c r="T170" s="147"/>
      <c r="U170" s="147"/>
      <c r="V170" s="147"/>
      <c r="W170" s="147"/>
      <c r="X170" s="147">
        <v>2998</v>
      </c>
      <c r="Y170" s="147">
        <v>3029</v>
      </c>
      <c r="Z170" s="147">
        <v>3075</v>
      </c>
      <c r="AA170" s="147">
        <v>3094</v>
      </c>
      <c r="AB170" s="147">
        <v>3095</v>
      </c>
      <c r="AC170" s="147">
        <v>3115</v>
      </c>
      <c r="AD170" s="147">
        <v>3136</v>
      </c>
      <c r="AE170" s="147">
        <v>3148</v>
      </c>
      <c r="AF170" s="147">
        <v>3160</v>
      </c>
      <c r="AG170" s="147">
        <v>3150</v>
      </c>
      <c r="AH170" s="147">
        <v>3165</v>
      </c>
      <c r="AI170" s="147">
        <v>3160</v>
      </c>
      <c r="AJ170" s="147">
        <v>3191</v>
      </c>
      <c r="AK170" s="147">
        <v>3238</v>
      </c>
      <c r="AL170" s="147">
        <v>3247</v>
      </c>
      <c r="AM170" s="147">
        <v>3259</v>
      </c>
      <c r="AN170" s="147">
        <v>3283</v>
      </c>
      <c r="AO170" s="147">
        <v>3296</v>
      </c>
      <c r="AP170" s="147">
        <v>3335</v>
      </c>
      <c r="AQ170" s="148">
        <v>3372</v>
      </c>
      <c r="AR170" s="148">
        <v>3383</v>
      </c>
      <c r="AS170" s="148">
        <v>3396</v>
      </c>
      <c r="AT170" s="148">
        <v>3416</v>
      </c>
      <c r="AU170" s="148">
        <v>3436</v>
      </c>
      <c r="AV170" s="148"/>
      <c r="AW170" s="148"/>
      <c r="AX170" s="148"/>
      <c r="AY170" s="148">
        <v>3471</v>
      </c>
      <c r="AZ170" s="148">
        <v>3487</v>
      </c>
      <c r="BA170" s="148">
        <v>3500</v>
      </c>
      <c r="BB170" s="153">
        <v>3491</v>
      </c>
      <c r="BC170" s="148"/>
      <c r="BD170" s="148"/>
      <c r="BE170" s="148"/>
      <c r="BF170" s="148"/>
      <c r="BG170" s="148"/>
      <c r="BH170" s="148"/>
      <c r="BI170" s="148"/>
      <c r="BJ170" s="148"/>
      <c r="BK170" s="148"/>
      <c r="BL170" s="148"/>
      <c r="BM170" s="148"/>
      <c r="BN170" s="148"/>
      <c r="BO170" s="148"/>
      <c r="BP170" s="148"/>
      <c r="BQ170" s="159" t="s">
        <v>72</v>
      </c>
      <c r="BR170" s="150"/>
      <c r="BS170" s="147">
        <v>106.69</v>
      </c>
      <c r="BT170" s="147">
        <v>106.69</v>
      </c>
      <c r="BU170" s="147">
        <v>3276</v>
      </c>
      <c r="BV170" s="151"/>
      <c r="BW170" s="147">
        <v>14235</v>
      </c>
      <c r="BX170" s="160">
        <v>6914</v>
      </c>
      <c r="BY170" s="160">
        <f t="shared" si="34"/>
        <v>7321</v>
      </c>
      <c r="BZ170" s="153"/>
      <c r="CA170" s="99">
        <f t="shared" si="35"/>
        <v>12876</v>
      </c>
      <c r="CB170" s="147">
        <v>6276</v>
      </c>
      <c r="CC170" s="147">
        <v>6600</v>
      </c>
      <c r="CD170" s="154"/>
      <c r="CE170" s="125">
        <f t="shared" si="36"/>
        <v>12572</v>
      </c>
      <c r="CF170" s="155">
        <v>6087</v>
      </c>
      <c r="CG170" s="155">
        <v>6485</v>
      </c>
      <c r="CH170" s="155">
        <v>3232</v>
      </c>
      <c r="CI170" s="153"/>
      <c r="CJ170" s="99">
        <f t="shared" si="37"/>
        <v>12569</v>
      </c>
      <c r="CK170" s="147">
        <v>6087</v>
      </c>
      <c r="CL170" s="147">
        <v>6482</v>
      </c>
      <c r="CM170" s="147">
        <v>12572</v>
      </c>
      <c r="CN170" s="156"/>
      <c r="CO170" s="157" t="s">
        <v>72</v>
      </c>
      <c r="CP170" s="125">
        <f t="shared" si="38"/>
        <v>12101</v>
      </c>
      <c r="CQ170" s="155">
        <v>5811</v>
      </c>
      <c r="CR170" s="155">
        <v>6290</v>
      </c>
      <c r="CS170" s="155">
        <v>3284</v>
      </c>
      <c r="CT170" s="153"/>
      <c r="CU170" s="99">
        <f t="shared" si="39"/>
        <v>12307</v>
      </c>
      <c r="CV170" s="148">
        <v>5952</v>
      </c>
      <c r="CW170" s="148">
        <v>6355</v>
      </c>
    </row>
    <row r="171" spans="2:101" ht="13.5" customHeight="1" x14ac:dyDescent="0.15">
      <c r="B171" s="178" t="s">
        <v>239</v>
      </c>
      <c r="C171" s="52"/>
      <c r="D171" s="157" t="s">
        <v>73</v>
      </c>
      <c r="E171" s="147"/>
      <c r="F171" s="147"/>
      <c r="G171" s="147"/>
      <c r="H171" s="147"/>
      <c r="I171" s="147"/>
      <c r="J171" s="147"/>
      <c r="K171" s="147"/>
      <c r="L171" s="147"/>
      <c r="M171" s="147"/>
      <c r="N171" s="144"/>
      <c r="O171" s="147"/>
      <c r="P171" s="147"/>
      <c r="Q171" s="147"/>
      <c r="R171" s="147"/>
      <c r="S171" s="147"/>
      <c r="T171" s="147"/>
      <c r="U171" s="147"/>
      <c r="V171" s="147"/>
      <c r="W171" s="147"/>
      <c r="X171" s="147">
        <v>2172</v>
      </c>
      <c r="Y171" s="147">
        <v>2190</v>
      </c>
      <c r="Z171" s="147">
        <v>2199</v>
      </c>
      <c r="AA171" s="147">
        <v>2198</v>
      </c>
      <c r="AB171" s="147">
        <v>2215</v>
      </c>
      <c r="AC171" s="147">
        <v>2221</v>
      </c>
      <c r="AD171" s="147">
        <v>2225</v>
      </c>
      <c r="AE171" s="147">
        <v>2233</v>
      </c>
      <c r="AF171" s="147">
        <v>2242</v>
      </c>
      <c r="AG171" s="147">
        <v>2253</v>
      </c>
      <c r="AH171" s="147">
        <v>2259</v>
      </c>
      <c r="AI171" s="147">
        <v>2257</v>
      </c>
      <c r="AJ171" s="147">
        <v>2254</v>
      </c>
      <c r="AK171" s="147">
        <v>2250</v>
      </c>
      <c r="AL171" s="147">
        <v>2257</v>
      </c>
      <c r="AM171" s="147">
        <v>2255</v>
      </c>
      <c r="AN171" s="147">
        <v>2250</v>
      </c>
      <c r="AO171" s="147">
        <v>2245</v>
      </c>
      <c r="AP171" s="147">
        <v>2252</v>
      </c>
      <c r="AQ171" s="148">
        <v>2248</v>
      </c>
      <c r="AR171" s="148">
        <v>2252</v>
      </c>
      <c r="AS171" s="148">
        <v>2264</v>
      </c>
      <c r="AT171" s="148">
        <v>2279</v>
      </c>
      <c r="AU171" s="148">
        <v>2273</v>
      </c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  <c r="BI171" s="148"/>
      <c r="BJ171" s="148"/>
      <c r="BK171" s="148"/>
      <c r="BL171" s="148"/>
      <c r="BM171" s="148"/>
      <c r="BN171" s="148"/>
      <c r="BO171" s="148"/>
      <c r="BP171" s="148"/>
      <c r="BQ171" s="159" t="s">
        <v>73</v>
      </c>
      <c r="BR171" s="150"/>
      <c r="BS171" s="147">
        <v>42.28</v>
      </c>
      <c r="BT171" s="147">
        <v>42.28</v>
      </c>
      <c r="BU171" s="147">
        <v>2255</v>
      </c>
      <c r="BV171" s="151"/>
      <c r="BW171" s="147">
        <v>11033</v>
      </c>
      <c r="BX171" s="160">
        <v>5474</v>
      </c>
      <c r="BY171" s="160">
        <f t="shared" si="34"/>
        <v>5559</v>
      </c>
      <c r="BZ171" s="153"/>
      <c r="CA171" s="99">
        <f t="shared" si="35"/>
        <v>9698</v>
      </c>
      <c r="CB171" s="147">
        <v>4676</v>
      </c>
      <c r="CC171" s="147">
        <v>5022</v>
      </c>
      <c r="CD171" s="154"/>
      <c r="CE171" s="125">
        <f t="shared" si="36"/>
        <v>9277</v>
      </c>
      <c r="CF171" s="155">
        <v>4445</v>
      </c>
      <c r="CG171" s="155">
        <v>4832</v>
      </c>
      <c r="CH171" s="155">
        <v>2220</v>
      </c>
      <c r="CI171" s="153"/>
      <c r="CJ171" s="99">
        <f t="shared" si="37"/>
        <v>9274</v>
      </c>
      <c r="CK171" s="147">
        <v>4445</v>
      </c>
      <c r="CL171" s="147">
        <v>4829</v>
      </c>
      <c r="CM171" s="147">
        <v>9277</v>
      </c>
      <c r="CN171" s="156"/>
      <c r="CO171" s="157" t="s">
        <v>73</v>
      </c>
      <c r="CP171" s="125">
        <f t="shared" si="38"/>
        <v>8841</v>
      </c>
      <c r="CQ171" s="155">
        <v>4226</v>
      </c>
      <c r="CR171" s="155">
        <v>4615</v>
      </c>
      <c r="CS171" s="155">
        <v>2252</v>
      </c>
      <c r="CT171" s="153"/>
      <c r="CU171" s="99">
        <f t="shared" si="39"/>
        <v>8910</v>
      </c>
      <c r="CV171" s="148">
        <v>4244</v>
      </c>
      <c r="CW171" s="148">
        <v>4666</v>
      </c>
    </row>
    <row r="172" spans="2:101" ht="13.5" customHeight="1" x14ac:dyDescent="0.15">
      <c r="B172" s="178" t="s">
        <v>240</v>
      </c>
      <c r="C172" s="52"/>
      <c r="D172" s="157" t="s">
        <v>74</v>
      </c>
      <c r="E172" s="147"/>
      <c r="F172" s="147"/>
      <c r="G172" s="147"/>
      <c r="H172" s="147"/>
      <c r="I172" s="147"/>
      <c r="J172" s="147"/>
      <c r="K172" s="147"/>
      <c r="L172" s="147"/>
      <c r="M172" s="147"/>
      <c r="N172" s="144"/>
      <c r="O172" s="147"/>
      <c r="P172" s="147"/>
      <c r="Q172" s="147"/>
      <c r="R172" s="147"/>
      <c r="S172" s="147"/>
      <c r="T172" s="147"/>
      <c r="U172" s="147"/>
      <c r="V172" s="147"/>
      <c r="W172" s="147"/>
      <c r="X172" s="147">
        <v>1261</v>
      </c>
      <c r="Y172" s="147">
        <v>1269</v>
      </c>
      <c r="Z172" s="147">
        <v>1285</v>
      </c>
      <c r="AA172" s="147">
        <v>1315</v>
      </c>
      <c r="AB172" s="147">
        <v>1324</v>
      </c>
      <c r="AC172" s="147">
        <v>1343</v>
      </c>
      <c r="AD172" s="147">
        <v>1343</v>
      </c>
      <c r="AE172" s="147">
        <v>1353</v>
      </c>
      <c r="AF172" s="147">
        <v>1359</v>
      </c>
      <c r="AG172" s="147">
        <v>1367</v>
      </c>
      <c r="AH172" s="147">
        <v>1376</v>
      </c>
      <c r="AI172" s="147">
        <v>1371</v>
      </c>
      <c r="AJ172" s="147">
        <v>1373</v>
      </c>
      <c r="AK172" s="147">
        <v>1362</v>
      </c>
      <c r="AL172" s="147">
        <v>1366</v>
      </c>
      <c r="AM172" s="147">
        <v>1373</v>
      </c>
      <c r="AN172" s="147">
        <v>1379</v>
      </c>
      <c r="AO172" s="147">
        <v>1382</v>
      </c>
      <c r="AP172" s="147">
        <v>1390</v>
      </c>
      <c r="AQ172" s="148">
        <v>1393</v>
      </c>
      <c r="AR172" s="148">
        <v>1399</v>
      </c>
      <c r="AS172" s="148">
        <v>1422</v>
      </c>
      <c r="AT172" s="148">
        <v>1422</v>
      </c>
      <c r="AU172" s="148">
        <v>1434</v>
      </c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  <c r="BI172" s="148"/>
      <c r="BJ172" s="148"/>
      <c r="BK172" s="148"/>
      <c r="BL172" s="148"/>
      <c r="BM172" s="148"/>
      <c r="BN172" s="148"/>
      <c r="BO172" s="148"/>
      <c r="BP172" s="148"/>
      <c r="BQ172" s="159" t="s">
        <v>74</v>
      </c>
      <c r="BR172" s="150"/>
      <c r="BS172" s="147">
        <v>39.68</v>
      </c>
      <c r="BT172" s="147">
        <v>39.68</v>
      </c>
      <c r="BU172" s="147">
        <v>1376</v>
      </c>
      <c r="BV172" s="151"/>
      <c r="BW172" s="147">
        <v>6663</v>
      </c>
      <c r="BX172" s="160">
        <v>3308</v>
      </c>
      <c r="BY172" s="160">
        <f t="shared" si="34"/>
        <v>3355</v>
      </c>
      <c r="BZ172" s="153"/>
      <c r="CA172" s="99">
        <f t="shared" si="35"/>
        <v>6056</v>
      </c>
      <c r="CB172" s="147">
        <v>2931</v>
      </c>
      <c r="CC172" s="147">
        <v>3125</v>
      </c>
      <c r="CD172" s="154"/>
      <c r="CE172" s="125">
        <f t="shared" si="36"/>
        <v>5775</v>
      </c>
      <c r="CF172" s="155">
        <v>2811</v>
      </c>
      <c r="CG172" s="155">
        <v>2964</v>
      </c>
      <c r="CH172" s="155">
        <v>1375</v>
      </c>
      <c r="CI172" s="153"/>
      <c r="CJ172" s="99">
        <f t="shared" si="37"/>
        <v>5772</v>
      </c>
      <c r="CK172" s="147">
        <v>2810</v>
      </c>
      <c r="CL172" s="147">
        <v>2962</v>
      </c>
      <c r="CM172" s="147">
        <v>5775</v>
      </c>
      <c r="CN172" s="156"/>
      <c r="CO172" s="157" t="s">
        <v>74</v>
      </c>
      <c r="CP172" s="125">
        <f t="shared" si="38"/>
        <v>5641</v>
      </c>
      <c r="CQ172" s="155">
        <v>2756</v>
      </c>
      <c r="CR172" s="155">
        <v>2885</v>
      </c>
      <c r="CS172" s="155">
        <v>1392</v>
      </c>
      <c r="CT172" s="153"/>
      <c r="CU172" s="99">
        <f t="shared" si="39"/>
        <v>5628</v>
      </c>
      <c r="CV172" s="148">
        <v>2780</v>
      </c>
      <c r="CW172" s="148">
        <v>2848</v>
      </c>
    </row>
    <row r="173" spans="2:101" ht="13.5" customHeight="1" x14ac:dyDescent="0.15">
      <c r="B173" s="180"/>
      <c r="C173" s="54"/>
      <c r="D173" s="161" t="s">
        <v>75</v>
      </c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>
        <f t="shared" ref="X173:BD173" si="40">X68</f>
        <v>573172</v>
      </c>
      <c r="Y173" s="162">
        <f t="shared" si="40"/>
        <v>582624</v>
      </c>
      <c r="Z173" s="162">
        <f t="shared" si="40"/>
        <v>591058</v>
      </c>
      <c r="AA173" s="162">
        <f t="shared" si="40"/>
        <v>603248</v>
      </c>
      <c r="AB173" s="162">
        <f t="shared" si="40"/>
        <v>613126</v>
      </c>
      <c r="AC173" s="162">
        <f t="shared" si="40"/>
        <v>622043</v>
      </c>
      <c r="AD173" s="162">
        <f t="shared" si="40"/>
        <v>630945</v>
      </c>
      <c r="AE173" s="162">
        <f t="shared" si="40"/>
        <v>640434</v>
      </c>
      <c r="AF173" s="162">
        <f t="shared" si="40"/>
        <v>651522</v>
      </c>
      <c r="AG173" s="162">
        <f t="shared" si="40"/>
        <v>662326</v>
      </c>
      <c r="AH173" s="162">
        <f t="shared" si="40"/>
        <v>673357</v>
      </c>
      <c r="AI173" s="162">
        <f>AI68</f>
        <v>686680</v>
      </c>
      <c r="AJ173" s="162">
        <f t="shared" si="40"/>
        <v>701333</v>
      </c>
      <c r="AK173" s="162">
        <f t="shared" si="40"/>
        <v>717050</v>
      </c>
      <c r="AL173" s="162">
        <f t="shared" si="40"/>
        <v>731291</v>
      </c>
      <c r="AM173" s="162">
        <f t="shared" si="40"/>
        <v>745342</v>
      </c>
      <c r="AN173" s="162">
        <f t="shared" si="40"/>
        <v>758449</v>
      </c>
      <c r="AO173" s="162">
        <f t="shared" si="40"/>
        <v>772535</v>
      </c>
      <c r="AP173" s="162">
        <f t="shared" si="40"/>
        <v>786826</v>
      </c>
      <c r="AQ173" s="162">
        <f t="shared" si="40"/>
        <v>799962</v>
      </c>
      <c r="AR173" s="162">
        <f t="shared" si="40"/>
        <v>811034</v>
      </c>
      <c r="AS173" s="162">
        <f t="shared" si="40"/>
        <v>820971</v>
      </c>
      <c r="AT173" s="162">
        <f t="shared" si="40"/>
        <v>830116</v>
      </c>
      <c r="AU173" s="162">
        <f t="shared" si="40"/>
        <v>839484</v>
      </c>
      <c r="AV173" s="162"/>
      <c r="AW173" s="162"/>
      <c r="AX173" s="162"/>
      <c r="AY173" s="162">
        <f t="shared" si="40"/>
        <v>873867</v>
      </c>
      <c r="AZ173" s="162">
        <f t="shared" si="40"/>
        <v>883414</v>
      </c>
      <c r="BA173" s="162">
        <f t="shared" si="40"/>
        <v>891573</v>
      </c>
      <c r="BB173" s="162">
        <f t="shared" si="40"/>
        <v>899364</v>
      </c>
      <c r="BC173" s="162">
        <f t="shared" si="40"/>
        <v>906925</v>
      </c>
      <c r="BD173" s="162">
        <f t="shared" si="40"/>
        <v>912225</v>
      </c>
      <c r="BE173" s="162">
        <f>BE68</f>
        <v>918304</v>
      </c>
      <c r="BF173" s="162">
        <f>BF68</f>
        <v>926463</v>
      </c>
      <c r="BG173" s="162">
        <f>BG68</f>
        <v>939153</v>
      </c>
      <c r="BH173" s="162">
        <f>BH68</f>
        <v>949358</v>
      </c>
      <c r="BI173" s="162"/>
      <c r="BJ173" s="162"/>
      <c r="BK173" s="162"/>
      <c r="BL173" s="162"/>
      <c r="BM173" s="162"/>
      <c r="BN173" s="162"/>
      <c r="BO173" s="162"/>
      <c r="BP173" s="162"/>
      <c r="BQ173" s="163" t="s">
        <v>75</v>
      </c>
      <c r="BR173" s="93"/>
      <c r="BS173" s="162">
        <f>BS68</f>
        <v>5749.51</v>
      </c>
      <c r="BT173" s="162">
        <f>BT68</f>
        <v>6532.97</v>
      </c>
      <c r="BU173" s="162">
        <f>BU68</f>
        <v>813668</v>
      </c>
      <c r="BV173" s="94"/>
      <c r="BW173" s="162">
        <f>BW68</f>
        <v>1099970</v>
      </c>
      <c r="BX173" s="162">
        <f>BX68</f>
        <v>533085</v>
      </c>
      <c r="BY173" s="162">
        <f>BY68</f>
        <v>566885</v>
      </c>
      <c r="BZ173" s="95"/>
      <c r="CA173" s="162">
        <f>CA68</f>
        <v>1684191</v>
      </c>
      <c r="CB173" s="162">
        <f>CB68</f>
        <v>831432</v>
      </c>
      <c r="CC173" s="162">
        <f>CC68</f>
        <v>852759</v>
      </c>
      <c r="CD173" s="96"/>
      <c r="CE173" s="162">
        <f>CE68</f>
        <v>1771538</v>
      </c>
      <c r="CF173" s="162">
        <f>CF68</f>
        <v>874486</v>
      </c>
      <c r="CG173" s="162">
        <f>CG68</f>
        <v>897052</v>
      </c>
      <c r="CH173" s="162">
        <f>CH68</f>
        <v>624364</v>
      </c>
      <c r="CI173" s="79"/>
      <c r="CJ173" s="162">
        <f>CJ68</f>
        <v>1762989</v>
      </c>
      <c r="CK173" s="162">
        <f>CK68</f>
        <v>870143</v>
      </c>
      <c r="CL173" s="162">
        <f>CL68</f>
        <v>892846</v>
      </c>
      <c r="CM173" s="162">
        <f>CM68</f>
        <v>1771538</v>
      </c>
      <c r="CN173" s="93"/>
      <c r="CO173" s="164" t="s">
        <v>75</v>
      </c>
      <c r="CP173" s="162">
        <f>CP68</f>
        <v>1819326</v>
      </c>
      <c r="CQ173" s="162">
        <f>CQ68</f>
        <v>894087</v>
      </c>
      <c r="CR173" s="162">
        <f>CR68</f>
        <v>925239</v>
      </c>
      <c r="CS173" s="162">
        <f>CS68</f>
        <v>674456</v>
      </c>
      <c r="CT173" s="79"/>
      <c r="CU173" s="162">
        <f>CU68</f>
        <v>1815441</v>
      </c>
      <c r="CV173" s="162">
        <f>CV68</f>
        <v>893752</v>
      </c>
      <c r="CW173" s="162">
        <f>CW68</f>
        <v>921689</v>
      </c>
    </row>
    <row r="174" spans="2:101" s="22" customFormat="1" ht="13.5" customHeight="1" x14ac:dyDescent="0.2">
      <c r="B174" s="74" t="s">
        <v>242</v>
      </c>
      <c r="C174" s="23"/>
      <c r="D174" s="57" t="s">
        <v>134</v>
      </c>
      <c r="E174" s="58">
        <v>22006</v>
      </c>
      <c r="F174" s="58">
        <v>22371</v>
      </c>
      <c r="G174" s="58">
        <v>22736</v>
      </c>
      <c r="H174" s="58">
        <v>23101</v>
      </c>
      <c r="I174" s="58">
        <v>23467</v>
      </c>
      <c r="J174" s="58">
        <v>23832</v>
      </c>
      <c r="K174" s="58">
        <v>24197</v>
      </c>
      <c r="L174" s="58">
        <v>24562</v>
      </c>
      <c r="M174" s="58">
        <v>24928</v>
      </c>
      <c r="N174" s="58">
        <v>25293</v>
      </c>
      <c r="O174" s="58">
        <v>25658</v>
      </c>
      <c r="P174" s="58">
        <v>26023</v>
      </c>
      <c r="Q174" s="58">
        <v>26389</v>
      </c>
      <c r="R174" s="58">
        <v>26754</v>
      </c>
      <c r="S174" s="58">
        <v>27119</v>
      </c>
      <c r="T174" s="58">
        <v>27484</v>
      </c>
      <c r="U174" s="58">
        <v>27850</v>
      </c>
      <c r="V174" s="58">
        <v>28215</v>
      </c>
      <c r="W174" s="58">
        <v>28580</v>
      </c>
      <c r="X174" s="58">
        <v>28945</v>
      </c>
      <c r="Y174" s="58">
        <v>29311</v>
      </c>
      <c r="Z174" s="58">
        <v>29676</v>
      </c>
      <c r="AA174" s="58">
        <v>30041</v>
      </c>
      <c r="AB174" s="58">
        <v>30406</v>
      </c>
      <c r="AC174" s="58">
        <v>30772</v>
      </c>
      <c r="AD174" s="58">
        <v>31137</v>
      </c>
      <c r="AE174" s="58">
        <v>31502</v>
      </c>
      <c r="AF174" s="58">
        <v>31867</v>
      </c>
      <c r="AG174" s="58">
        <v>32233</v>
      </c>
      <c r="AH174" s="58">
        <v>32598</v>
      </c>
      <c r="AI174" s="58">
        <v>32963</v>
      </c>
      <c r="AJ174" s="58">
        <v>33328</v>
      </c>
      <c r="AK174" s="58">
        <v>33694</v>
      </c>
      <c r="AL174" s="58">
        <v>34059</v>
      </c>
      <c r="AM174" s="58">
        <v>34424</v>
      </c>
      <c r="AN174" s="58">
        <v>34789</v>
      </c>
      <c r="AO174" s="58">
        <v>35155</v>
      </c>
      <c r="AP174" s="58">
        <v>35520</v>
      </c>
      <c r="AQ174" s="58">
        <v>35885</v>
      </c>
      <c r="AR174" s="58">
        <v>36250</v>
      </c>
      <c r="AS174" s="58">
        <v>36616</v>
      </c>
      <c r="AT174" s="58">
        <v>36981</v>
      </c>
      <c r="AU174" s="58">
        <v>37346</v>
      </c>
      <c r="AV174" s="58">
        <v>37711</v>
      </c>
      <c r="AW174" s="58">
        <v>38077</v>
      </c>
      <c r="AX174" s="58">
        <v>38442</v>
      </c>
      <c r="AY174" s="58">
        <v>38807</v>
      </c>
      <c r="AZ174" s="58">
        <v>39172</v>
      </c>
      <c r="BA174" s="58">
        <v>39538</v>
      </c>
      <c r="BB174" s="58">
        <v>39903</v>
      </c>
      <c r="BC174" s="58">
        <v>40268</v>
      </c>
      <c r="BD174" s="58">
        <v>40633</v>
      </c>
      <c r="BE174" s="58">
        <v>40999</v>
      </c>
      <c r="BF174" s="58">
        <v>41364</v>
      </c>
      <c r="BG174" s="58">
        <v>41729</v>
      </c>
      <c r="BH174" s="58">
        <v>42094</v>
      </c>
      <c r="BI174" s="58">
        <v>42460</v>
      </c>
      <c r="BJ174" s="58"/>
      <c r="BK174" s="58"/>
      <c r="BL174" s="58"/>
      <c r="BM174" s="58"/>
      <c r="BN174" s="58"/>
      <c r="BO174" s="58"/>
      <c r="BP174" s="58"/>
      <c r="BQ174" s="59" t="s">
        <v>134</v>
      </c>
      <c r="BR174" s="60"/>
      <c r="BS174" s="58" t="s">
        <v>0</v>
      </c>
      <c r="BT174" s="61" t="s">
        <v>1</v>
      </c>
      <c r="BU174" s="62" t="s">
        <v>2</v>
      </c>
      <c r="BV174" s="63"/>
      <c r="BW174" s="64">
        <v>24016</v>
      </c>
      <c r="BX174" s="65" t="s">
        <v>85</v>
      </c>
      <c r="BY174" s="65" t="s">
        <v>148</v>
      </c>
      <c r="BZ174" s="66"/>
      <c r="CA174" s="58">
        <v>33147</v>
      </c>
      <c r="CB174" s="67" t="s">
        <v>90</v>
      </c>
      <c r="CC174" s="67" t="s">
        <v>91</v>
      </c>
      <c r="CD174" s="68"/>
      <c r="CE174" s="69">
        <v>34973</v>
      </c>
      <c r="CF174" s="65" t="s">
        <v>85</v>
      </c>
      <c r="CG174" s="65" t="s">
        <v>148</v>
      </c>
      <c r="CH174" s="70"/>
      <c r="CI174" s="71"/>
      <c r="CJ174" s="58">
        <v>34973</v>
      </c>
      <c r="CK174" s="72" t="s">
        <v>92</v>
      </c>
      <c r="CL174" s="72" t="s">
        <v>93</v>
      </c>
      <c r="CM174" s="58">
        <v>34972</v>
      </c>
      <c r="CN174" s="71"/>
      <c r="CO174" s="73" t="s">
        <v>94</v>
      </c>
      <c r="CP174" s="70"/>
      <c r="CQ174" s="65" t="s">
        <v>85</v>
      </c>
      <c r="CR174" s="65" t="s">
        <v>148</v>
      </c>
      <c r="CS174" s="70"/>
      <c r="CT174" s="71"/>
      <c r="CU174" s="58">
        <v>36434</v>
      </c>
      <c r="CV174" s="74" t="s">
        <v>95</v>
      </c>
      <c r="CW174" s="74" t="s">
        <v>96</v>
      </c>
    </row>
    <row r="175" spans="2:101" ht="13.5" customHeight="1" x14ac:dyDescent="0.15">
      <c r="B175" s="97"/>
      <c r="D175" s="165"/>
      <c r="E175" s="95"/>
      <c r="F175" s="95"/>
      <c r="G175" s="95"/>
      <c r="H175" s="95"/>
      <c r="I175" s="95"/>
      <c r="J175" s="95"/>
      <c r="K175" s="95"/>
      <c r="L175" s="95"/>
      <c r="M175" s="95"/>
      <c r="N175" s="95"/>
      <c r="O175" s="95"/>
      <c r="P175" s="95"/>
      <c r="Q175" s="95"/>
      <c r="R175" s="95"/>
      <c r="S175" s="95"/>
      <c r="T175" s="95"/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F175" s="95"/>
      <c r="AG175" s="95"/>
      <c r="AH175" s="95"/>
      <c r="AI175" s="95"/>
      <c r="AJ175" s="95"/>
      <c r="AK175" s="95"/>
      <c r="AL175" s="95"/>
      <c r="AM175" s="95"/>
      <c r="AN175" s="95"/>
      <c r="AO175" s="166"/>
      <c r="AP175" s="166"/>
      <c r="AQ175" s="95"/>
      <c r="AR175" s="95"/>
      <c r="AS175" s="95"/>
      <c r="AT175" s="95"/>
      <c r="AU175" s="95"/>
      <c r="AV175" s="95"/>
      <c r="AW175" s="95"/>
      <c r="AX175" s="95"/>
      <c r="AY175" s="95"/>
      <c r="AZ175" s="95"/>
      <c r="BA175" s="95"/>
      <c r="BB175" s="95"/>
      <c r="BC175" s="95"/>
      <c r="BD175" s="95"/>
      <c r="BE175" s="95"/>
      <c r="BF175" s="95"/>
      <c r="BG175" s="95"/>
      <c r="BH175" s="95"/>
      <c r="BI175" s="95"/>
      <c r="BJ175" s="95"/>
      <c r="BK175" s="95"/>
      <c r="BL175" s="95"/>
      <c r="BM175" s="95"/>
      <c r="BN175" s="95"/>
      <c r="BO175" s="95"/>
      <c r="BP175" s="95"/>
      <c r="BQ175" s="167"/>
      <c r="BR175" s="93"/>
      <c r="BS175" s="102"/>
      <c r="BT175" s="102"/>
      <c r="BU175" s="102"/>
      <c r="BV175" s="94"/>
      <c r="BW175" s="102"/>
      <c r="BX175" s="102"/>
      <c r="BY175" s="102"/>
      <c r="BZ175" s="95"/>
      <c r="CA175" s="140"/>
      <c r="CB175" s="108"/>
      <c r="CC175" s="108"/>
      <c r="CD175" s="96"/>
      <c r="CE175" s="102"/>
      <c r="CF175" s="102"/>
      <c r="CG175" s="110"/>
      <c r="CH175" s="110"/>
      <c r="CI175" s="95"/>
      <c r="CJ175" s="102"/>
      <c r="CK175" s="102"/>
      <c r="CL175" s="102"/>
      <c r="CM175" s="102"/>
      <c r="CN175" s="97"/>
      <c r="CO175" s="168"/>
      <c r="CP175" s="102"/>
      <c r="CQ175" s="102"/>
      <c r="CR175" s="102"/>
      <c r="CS175" s="102"/>
      <c r="CT175" s="95"/>
      <c r="CU175" s="140"/>
      <c r="CV175" s="102"/>
      <c r="CW175" s="102"/>
    </row>
    <row r="176" spans="2:101" ht="13.5" customHeight="1" x14ac:dyDescent="0.15">
      <c r="B176" s="1" t="s">
        <v>244</v>
      </c>
      <c r="C176" s="1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/>
      <c r="AF176" s="166"/>
      <c r="AG176" s="166"/>
      <c r="AH176" s="166"/>
      <c r="AI176" s="95"/>
      <c r="AJ176" s="95"/>
      <c r="AK176" s="95"/>
      <c r="AL176" s="95"/>
      <c r="AM176" s="95"/>
      <c r="AN176" s="95"/>
      <c r="AO176" s="95"/>
      <c r="AP176" s="95"/>
      <c r="AQ176" s="95"/>
      <c r="AR176" s="95"/>
      <c r="AS176" s="95"/>
      <c r="AT176" s="95"/>
      <c r="AU176" s="95"/>
      <c r="AV176" s="95"/>
      <c r="AW176" s="95"/>
      <c r="AX176" s="95"/>
      <c r="AY176" s="95"/>
      <c r="AZ176" s="95"/>
      <c r="BA176" s="95"/>
      <c r="BB176" s="95"/>
      <c r="BC176" s="95"/>
      <c r="BD176" s="95"/>
      <c r="BE176" s="95"/>
      <c r="BF176" s="95"/>
      <c r="BG176" s="95"/>
      <c r="BH176" s="95"/>
      <c r="BI176" s="95"/>
      <c r="BJ176" s="95"/>
      <c r="BK176" s="95"/>
      <c r="BL176" s="95"/>
      <c r="BM176" s="95"/>
      <c r="BN176" s="95"/>
      <c r="BO176" s="95"/>
      <c r="BP176" s="95"/>
      <c r="BQ176" s="169" t="s">
        <v>76</v>
      </c>
      <c r="BR176" s="93"/>
      <c r="BS176" s="102"/>
      <c r="BT176" s="102"/>
      <c r="BU176" s="102"/>
      <c r="BV176" s="94"/>
      <c r="BW176" s="100"/>
      <c r="BX176" s="102"/>
      <c r="BY176" s="102"/>
      <c r="BZ176" s="95"/>
      <c r="CA176" s="140"/>
      <c r="CB176" s="102"/>
      <c r="CC176" s="102"/>
      <c r="CD176" s="96"/>
      <c r="CE176" s="102"/>
      <c r="CF176" s="102"/>
      <c r="CG176" s="102"/>
      <c r="CH176" s="110"/>
      <c r="CI176" s="95"/>
      <c r="CJ176" s="102"/>
      <c r="CK176" s="102"/>
      <c r="CL176" s="102"/>
      <c r="CM176" s="102"/>
      <c r="CN176" s="97"/>
      <c r="CO176" s="161" t="s">
        <v>76</v>
      </c>
      <c r="CP176" s="102"/>
      <c r="CQ176" s="102"/>
      <c r="CR176" s="102"/>
      <c r="CS176" s="102"/>
      <c r="CT176" s="95"/>
      <c r="CU176" s="140"/>
      <c r="CV176" s="102"/>
      <c r="CW176" s="102"/>
    </row>
    <row r="177" spans="2:101" ht="13.5" customHeight="1" x14ac:dyDescent="0.15">
      <c r="B177" s="108"/>
      <c r="C177" s="32"/>
      <c r="D177" s="161" t="s">
        <v>78</v>
      </c>
      <c r="E177" s="140"/>
      <c r="F177" s="140"/>
      <c r="G177" s="140"/>
      <c r="H177" s="140"/>
      <c r="I177" s="140"/>
      <c r="J177" s="140"/>
      <c r="K177" s="140"/>
      <c r="L177" s="140"/>
      <c r="M177" s="140"/>
      <c r="N177" s="140"/>
      <c r="O177" s="140"/>
      <c r="P177" s="140"/>
      <c r="Q177" s="140"/>
      <c r="R177" s="140"/>
      <c r="S177" s="140"/>
      <c r="T177" s="140"/>
      <c r="U177" s="140"/>
      <c r="V177" s="140"/>
      <c r="W177" s="140"/>
      <c r="X177" s="140">
        <f t="shared" ref="X177:AJ177" si="41">X84+X86+SUM(X94:X100)</f>
        <v>47193</v>
      </c>
      <c r="Y177" s="140">
        <f t="shared" si="41"/>
        <v>47857</v>
      </c>
      <c r="Z177" s="140">
        <f t="shared" si="41"/>
        <v>48309</v>
      </c>
      <c r="AA177" s="140">
        <f t="shared" si="41"/>
        <v>49124</v>
      </c>
      <c r="AB177" s="140">
        <f t="shared" si="41"/>
        <v>49688</v>
      </c>
      <c r="AC177" s="140">
        <f t="shared" si="41"/>
        <v>50228</v>
      </c>
      <c r="AD177" s="140">
        <f t="shared" si="41"/>
        <v>50715</v>
      </c>
      <c r="AE177" s="140">
        <f t="shared" si="41"/>
        <v>51081</v>
      </c>
      <c r="AF177" s="140">
        <f t="shared" si="41"/>
        <v>51695</v>
      </c>
      <c r="AG177" s="140">
        <f t="shared" si="41"/>
        <v>52073</v>
      </c>
      <c r="AH177" s="140">
        <f t="shared" si="41"/>
        <v>52619</v>
      </c>
      <c r="AI177" s="140">
        <f t="shared" si="41"/>
        <v>53099</v>
      </c>
      <c r="AJ177" s="140">
        <f t="shared" si="41"/>
        <v>53730</v>
      </c>
      <c r="AK177" s="140">
        <f t="shared" ref="AK177:BC177" si="42">AK84+AK86+SUM(AK94:AK100)</f>
        <v>54322</v>
      </c>
      <c r="AL177" s="140">
        <f t="shared" si="42"/>
        <v>55224</v>
      </c>
      <c r="AM177" s="140">
        <f t="shared" si="42"/>
        <v>55961</v>
      </c>
      <c r="AN177" s="140">
        <f t="shared" si="42"/>
        <v>56570</v>
      </c>
      <c r="AO177" s="140">
        <f t="shared" si="42"/>
        <v>57139</v>
      </c>
      <c r="AP177" s="140">
        <f t="shared" si="42"/>
        <v>57914</v>
      </c>
      <c r="AQ177" s="140">
        <f t="shared" si="42"/>
        <v>58572</v>
      </c>
      <c r="AR177" s="140">
        <f t="shared" si="42"/>
        <v>59172</v>
      </c>
      <c r="AS177" s="140">
        <f t="shared" si="42"/>
        <v>59887</v>
      </c>
      <c r="AT177" s="140">
        <f t="shared" si="42"/>
        <v>60345</v>
      </c>
      <c r="AU177" s="140">
        <f t="shared" si="42"/>
        <v>61093</v>
      </c>
      <c r="AV177" s="140"/>
      <c r="AW177" s="140"/>
      <c r="AX177" s="140"/>
      <c r="AY177" s="140">
        <f t="shared" si="42"/>
        <v>63767</v>
      </c>
      <c r="AZ177" s="140">
        <f t="shared" si="42"/>
        <v>64569</v>
      </c>
      <c r="BA177" s="140">
        <f t="shared" si="42"/>
        <v>64748</v>
      </c>
      <c r="BB177" s="140">
        <f t="shared" si="42"/>
        <v>64789</v>
      </c>
      <c r="BC177" s="140">
        <f t="shared" si="42"/>
        <v>65034</v>
      </c>
      <c r="BD177" s="140">
        <f>BD84+BD86+SUM(BD94:BD100)</f>
        <v>65077</v>
      </c>
      <c r="BE177" s="140">
        <f>BE84+BE86+SUM(BE94:BE100)</f>
        <v>65710</v>
      </c>
      <c r="BF177" s="140">
        <f>BF84+BF86+SUM(BF94:BF100)</f>
        <v>65811</v>
      </c>
      <c r="BG177" s="140">
        <f>BG84+BG86+SUM(BG94:BG100)</f>
        <v>66131</v>
      </c>
      <c r="BH177" s="140">
        <f>BH84+BH86+SUM(BH94:BH100)</f>
        <v>66567</v>
      </c>
      <c r="BI177" s="140"/>
      <c r="BJ177" s="140"/>
      <c r="BK177" s="140"/>
      <c r="BL177" s="140"/>
      <c r="BM177" s="140"/>
      <c r="BN177" s="140"/>
      <c r="BO177" s="140"/>
      <c r="BP177" s="140"/>
      <c r="BQ177" s="170" t="s">
        <v>78</v>
      </c>
      <c r="BR177" s="93"/>
      <c r="BS177" s="140">
        <f>BS84+BS86+SUM(BS94:BS100)</f>
        <v>1551.44</v>
      </c>
      <c r="BT177" s="140">
        <f>BT84+BT86+SUM(BT94:BT100)</f>
        <v>1551.44</v>
      </c>
      <c r="BU177" s="140">
        <f>BU84+BU86+SUM(BU94:BU100)</f>
        <v>56620</v>
      </c>
      <c r="BV177" s="94"/>
      <c r="BW177" s="140">
        <f>BW84+BW86+SUM(BW94:BW100)</f>
        <v>183499</v>
      </c>
      <c r="BX177" s="140">
        <f>BX84+BX86+SUM(BX94:BX100)</f>
        <v>88987</v>
      </c>
      <c r="BY177" s="162">
        <f t="shared" ref="BY177:BY184" si="43">BW177-BX177</f>
        <v>94512</v>
      </c>
      <c r="BZ177" s="95"/>
      <c r="CA177" s="140">
        <f>CA84+CA86+SUM(CA94:CA100)</f>
        <v>196143</v>
      </c>
      <c r="CB177" s="140">
        <f>CB84+CB86+SUM(CB94:CB100)</f>
        <v>96658</v>
      </c>
      <c r="CC177" s="140">
        <f>CC84+CC86+SUM(CC94:CC100)</f>
        <v>99485</v>
      </c>
      <c r="CD177" s="96"/>
      <c r="CE177" s="140">
        <f>CE84+CE86+SUM(CE94:CE100)</f>
        <v>197310</v>
      </c>
      <c r="CF177" s="140">
        <f>CF84+CF86+SUM(CF94:CF100)</f>
        <v>97275</v>
      </c>
      <c r="CG177" s="140">
        <f>CG84+CG86+SUM(CG94:CG100)</f>
        <v>100035</v>
      </c>
      <c r="CH177" s="140">
        <f>CH84+CH86+SUM(CH94:CH100)</f>
        <v>55843</v>
      </c>
      <c r="CI177" s="95"/>
      <c r="CJ177" s="140">
        <f>CJ84+CJ86+SUM(CJ94:CJ100)</f>
        <v>196984</v>
      </c>
      <c r="CK177" s="140">
        <f>CK84+CK86+SUM(CK94:CK100)</f>
        <v>97142</v>
      </c>
      <c r="CL177" s="140">
        <f>CL84+CL86+SUM(CL94:CL100)</f>
        <v>99842</v>
      </c>
      <c r="CM177" s="140">
        <f>CM84+CM86+SUM(CM94:CM100)</f>
        <v>197310</v>
      </c>
      <c r="CN177" s="97"/>
      <c r="CO177" s="164" t="s">
        <v>78</v>
      </c>
      <c r="CP177" s="140">
        <f>CP84+CP86+SUM(CP94:CP100)</f>
        <v>194854</v>
      </c>
      <c r="CQ177" s="140">
        <f>CQ84+CQ86+SUM(CQ94:CQ100)</f>
        <v>95902</v>
      </c>
      <c r="CR177" s="140">
        <f>CR84+CR86+SUM(CR94:CR100)</f>
        <v>98952</v>
      </c>
      <c r="CS177" s="140">
        <f>CS84+CS86+SUM(CS94:CS100)</f>
        <v>58465</v>
      </c>
      <c r="CT177" s="95"/>
      <c r="CU177" s="140">
        <f>CU84+CU86+SUM(CU94:CU100)</f>
        <v>196270</v>
      </c>
      <c r="CV177" s="140">
        <f>CV84+CV86+SUM(CV94:CV100)</f>
        <v>96711</v>
      </c>
      <c r="CW177" s="140">
        <f>CW84+CW86+SUM(CW94:CW100)</f>
        <v>99559</v>
      </c>
    </row>
    <row r="178" spans="2:101" ht="13.5" customHeight="1" x14ac:dyDescent="0.15">
      <c r="B178" s="108"/>
      <c r="C178" s="32"/>
      <c r="D178" s="161" t="s">
        <v>77</v>
      </c>
      <c r="E178" s="121"/>
      <c r="F178" s="121"/>
      <c r="G178" s="121"/>
      <c r="H178" s="121"/>
      <c r="I178" s="121"/>
      <c r="J178" s="121"/>
      <c r="K178" s="121"/>
      <c r="L178" s="121"/>
      <c r="M178" s="121"/>
      <c r="N178" s="121"/>
      <c r="O178" s="121"/>
      <c r="P178" s="121"/>
      <c r="Q178" s="121"/>
      <c r="R178" s="121"/>
      <c r="S178" s="121"/>
      <c r="T178" s="121"/>
      <c r="U178" s="121"/>
      <c r="V178" s="121"/>
      <c r="W178" s="121"/>
      <c r="X178" s="121">
        <f t="shared" ref="X178:BC178" si="44">X75+X82+X85+X87+X88+X101+X102+X103+X104+X105+X106+X107+X108+X109</f>
        <v>335865</v>
      </c>
      <c r="Y178" s="121">
        <f t="shared" si="44"/>
        <v>343405</v>
      </c>
      <c r="Z178" s="121">
        <f t="shared" si="44"/>
        <v>349997</v>
      </c>
      <c r="AA178" s="121">
        <f t="shared" si="44"/>
        <v>359673</v>
      </c>
      <c r="AB178" s="121">
        <f t="shared" si="44"/>
        <v>367624</v>
      </c>
      <c r="AC178" s="121">
        <f t="shared" si="44"/>
        <v>375036</v>
      </c>
      <c r="AD178" s="121">
        <f t="shared" si="44"/>
        <v>382311</v>
      </c>
      <c r="AE178" s="121">
        <f t="shared" si="44"/>
        <v>390369</v>
      </c>
      <c r="AF178" s="121">
        <f t="shared" si="44"/>
        <v>399535</v>
      </c>
      <c r="AG178" s="121">
        <f t="shared" si="44"/>
        <v>409108</v>
      </c>
      <c r="AH178" s="121">
        <f t="shared" si="44"/>
        <v>418648</v>
      </c>
      <c r="AI178" s="121">
        <f t="shared" si="44"/>
        <v>430166</v>
      </c>
      <c r="AJ178" s="121">
        <f t="shared" si="44"/>
        <v>442620</v>
      </c>
      <c r="AK178" s="121">
        <f t="shared" si="44"/>
        <v>456031</v>
      </c>
      <c r="AL178" s="121">
        <f t="shared" si="44"/>
        <v>467808</v>
      </c>
      <c r="AM178" s="121">
        <f t="shared" si="44"/>
        <v>479360</v>
      </c>
      <c r="AN178" s="121">
        <f t="shared" si="44"/>
        <v>489941</v>
      </c>
      <c r="AO178" s="121">
        <f t="shared" si="44"/>
        <v>501590</v>
      </c>
      <c r="AP178" s="121">
        <f t="shared" si="44"/>
        <v>513013</v>
      </c>
      <c r="AQ178" s="121">
        <f t="shared" si="44"/>
        <v>523411</v>
      </c>
      <c r="AR178" s="121">
        <f t="shared" si="44"/>
        <v>531836</v>
      </c>
      <c r="AS178" s="121">
        <f t="shared" si="44"/>
        <v>539377</v>
      </c>
      <c r="AT178" s="121">
        <f t="shared" si="44"/>
        <v>546711</v>
      </c>
      <c r="AU178" s="121">
        <f t="shared" si="44"/>
        <v>554090</v>
      </c>
      <c r="AV178" s="121"/>
      <c r="AW178" s="121"/>
      <c r="AX178" s="121"/>
      <c r="AY178" s="121">
        <f t="shared" si="44"/>
        <v>580720</v>
      </c>
      <c r="AZ178" s="121">
        <f t="shared" si="44"/>
        <v>587800</v>
      </c>
      <c r="BA178" s="121">
        <f t="shared" si="44"/>
        <v>594763</v>
      </c>
      <c r="BB178" s="121">
        <f t="shared" si="44"/>
        <v>601830</v>
      </c>
      <c r="BC178" s="121">
        <f t="shared" si="44"/>
        <v>608266</v>
      </c>
      <c r="BD178" s="121">
        <f>BD75+BD82+BD85+BD87+BD88+BD101+BD102+BD103+BD104+BD105+BD106+BD107+BD108+BD109</f>
        <v>613441</v>
      </c>
      <c r="BE178" s="121">
        <f>BE75+BE82+BE85+BE87+BE88+BE101+BE102+BE103+BE104+BE105+BE106+BE107+BE108+BE109</f>
        <v>622102</v>
      </c>
      <c r="BF178" s="121">
        <f>BF75+BF82+BF85+BF87+BF88+BF101+BF102+BF103+BF104+BF105+BF106+BF107+BF108+BF109</f>
        <v>630283</v>
      </c>
      <c r="BG178" s="121">
        <f>BG75+BG82+BG85+BG87+BG88+BG101+BG102+BG103+BG104+BG105+BG106+BG107+BG108+BG109</f>
        <v>641027</v>
      </c>
      <c r="BH178" s="121">
        <f>BH75+BH82+BH85+BH87+BH88+BH101+BH102+BH103+BH104+BH105+BH106+BH107+BH108+BH109</f>
        <v>649608</v>
      </c>
      <c r="BI178" s="162"/>
      <c r="BJ178" s="162"/>
      <c r="BK178" s="162"/>
      <c r="BL178" s="162"/>
      <c r="BM178" s="162"/>
      <c r="BN178" s="162"/>
      <c r="BO178" s="162"/>
      <c r="BP178" s="162"/>
      <c r="BQ178" s="170" t="s">
        <v>77</v>
      </c>
      <c r="BR178" s="93"/>
      <c r="BS178" s="162">
        <f>BS75+BS82+BS85+BS87+BS88+SUM(BS101:BS109)</f>
        <v>1648.33</v>
      </c>
      <c r="BT178" s="162">
        <f>BT75+BT82+BT85+BT87+BT88+SUM(BT101:BT109)</f>
        <v>1346.0500000000002</v>
      </c>
      <c r="BU178" s="162">
        <f>BU75+BU82+BU85+BU87+BU88+SUM(BU101:BU109)</f>
        <v>459511</v>
      </c>
      <c r="BV178" s="94"/>
      <c r="BW178" s="140">
        <f>BW75+BW123+BW124+BW80+BW82+BW85+BW87+BW88+SUM(BW101:BW109)</f>
        <v>784615</v>
      </c>
      <c r="BX178" s="140">
        <f>BX75+BX123+BX124+BX80+BX82+BX85+BX87+BX88+SUM(BX101:BX109)</f>
        <v>387341</v>
      </c>
      <c r="BY178" s="162">
        <f t="shared" si="43"/>
        <v>397274</v>
      </c>
      <c r="BZ178" s="95"/>
      <c r="CA178" s="162">
        <f>CA75+CA82+CA85+CA87+CA88+SUM(CA101:CA109)</f>
        <v>1292282</v>
      </c>
      <c r="CB178" s="162">
        <f>CB75+CB82+CB85+CB87+CB88+SUM(CB101:CB109)</f>
        <v>639482</v>
      </c>
      <c r="CC178" s="162">
        <f>CC75+CC82+CC85+CC87+CC88+SUM(CC101:CC109)</f>
        <v>652800</v>
      </c>
      <c r="CD178" s="96"/>
      <c r="CE178" s="162">
        <f>CE75+CE82+CE85+CE87+CE88+SUM(CE101:CE109)</f>
        <v>1111362</v>
      </c>
      <c r="CF178" s="162">
        <f>CF75+CF82+CF85+CF87+CF88+SUM(CF101:CF109)</f>
        <v>550998</v>
      </c>
      <c r="CG178" s="162">
        <f>CG75+CG82+CG85+CG87+CG88+SUM(CG101:CG109)</f>
        <v>560364</v>
      </c>
      <c r="CH178" s="162">
        <f>CH75+CH82+CH85+CH87+CH88+SUM(CH101:CH109)</f>
        <v>385755</v>
      </c>
      <c r="CI178" s="95"/>
      <c r="CJ178" s="162">
        <f>CJ75+CJ82+CJ85+CJ87+CJ88+SUM(CJ101:CJ109)</f>
        <v>1106828</v>
      </c>
      <c r="CK178" s="162">
        <f>CK75+CK82+CK85+CK87+CK88+SUM(CK101:CK109)</f>
        <v>548758</v>
      </c>
      <c r="CL178" s="162">
        <f>CL75+CL82+CL85+CL87+CL88+SUM(CL101:CL109)</f>
        <v>558070</v>
      </c>
      <c r="CM178" s="162">
        <f>CM75+CM82+CM85+CM87+CM88+SUM(CM101:CM109)</f>
        <v>1111362</v>
      </c>
      <c r="CN178" s="97"/>
      <c r="CO178" s="164" t="s">
        <v>77</v>
      </c>
      <c r="CP178" s="162">
        <f>CP75+CP82+CP85+CP87+CP88+SUM(CP101:CP109)</f>
        <v>1159326</v>
      </c>
      <c r="CQ178" s="162">
        <f>CQ75+CQ82+CQ85+CQ87+CQ88+SUM(CQ101:CQ109)</f>
        <v>572314</v>
      </c>
      <c r="CR178" s="162">
        <f>CR75+CR82+CR85+CR87+CR88+SUM(CR101:CR109)</f>
        <v>587012</v>
      </c>
      <c r="CS178" s="162">
        <f>CS75+CS82+CS85+CS87+CS88+SUM(CS101:CS109)</f>
        <v>423900</v>
      </c>
      <c r="CT178" s="95"/>
      <c r="CU178" s="162">
        <f>CU75+CU82+CU85+CU87+CU88+SUM(CU101:CU109)</f>
        <v>1153434</v>
      </c>
      <c r="CV178" s="162">
        <f>CV75+CV82+CV85+CV87+CV88+SUM(CV101:CV109)</f>
        <v>570380</v>
      </c>
      <c r="CW178" s="162">
        <f>CW75+CW82+CW85+CW87+CW88+SUM(CW101:CW109)</f>
        <v>583054</v>
      </c>
    </row>
    <row r="179" spans="2:101" ht="13.5" customHeight="1" x14ac:dyDescent="0.15">
      <c r="B179" s="108"/>
      <c r="C179" s="32"/>
      <c r="D179" s="161" t="s">
        <v>79</v>
      </c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  <c r="T179" s="121"/>
      <c r="U179" s="121"/>
      <c r="V179" s="121"/>
      <c r="W179" s="121"/>
      <c r="X179" s="121">
        <f t="shared" ref="X179:AJ179" si="45">X92+SUM(X111)+X113+X110+X112</f>
        <v>53963</v>
      </c>
      <c r="Y179" s="121">
        <f t="shared" si="45"/>
        <v>54254</v>
      </c>
      <c r="Z179" s="121">
        <f t="shared" si="45"/>
        <v>54676</v>
      </c>
      <c r="AA179" s="121">
        <f t="shared" si="45"/>
        <v>55192</v>
      </c>
      <c r="AB179" s="121">
        <f t="shared" si="45"/>
        <v>55539</v>
      </c>
      <c r="AC179" s="121">
        <f t="shared" si="45"/>
        <v>55925</v>
      </c>
      <c r="AD179" s="121">
        <f t="shared" si="45"/>
        <v>56415</v>
      </c>
      <c r="AE179" s="121">
        <f t="shared" si="45"/>
        <v>56838</v>
      </c>
      <c r="AF179" s="121">
        <f t="shared" si="45"/>
        <v>57298</v>
      </c>
      <c r="AG179" s="121">
        <f t="shared" si="45"/>
        <v>57679</v>
      </c>
      <c r="AH179" s="121">
        <f t="shared" si="45"/>
        <v>58185</v>
      </c>
      <c r="AI179" s="121">
        <f t="shared" si="45"/>
        <v>58731</v>
      </c>
      <c r="AJ179" s="121">
        <f t="shared" si="45"/>
        <v>59140</v>
      </c>
      <c r="AK179" s="121">
        <f t="shared" ref="AK179:BC179" si="46">AK92+SUM(AK111)+AK113+AK110+AK112</f>
        <v>59778</v>
      </c>
      <c r="AL179" s="121">
        <f t="shared" si="46"/>
        <v>60409</v>
      </c>
      <c r="AM179" s="121">
        <f t="shared" si="46"/>
        <v>61202</v>
      </c>
      <c r="AN179" s="121">
        <f t="shared" si="46"/>
        <v>61960</v>
      </c>
      <c r="AO179" s="121">
        <f t="shared" si="46"/>
        <v>62690</v>
      </c>
      <c r="AP179" s="121">
        <f t="shared" si="46"/>
        <v>63515</v>
      </c>
      <c r="AQ179" s="121">
        <f t="shared" si="46"/>
        <v>64584</v>
      </c>
      <c r="AR179" s="121">
        <f t="shared" si="46"/>
        <v>65386</v>
      </c>
      <c r="AS179" s="121">
        <f t="shared" si="46"/>
        <v>66121</v>
      </c>
      <c r="AT179" s="121">
        <f t="shared" si="46"/>
        <v>66730</v>
      </c>
      <c r="AU179" s="121">
        <f t="shared" si="46"/>
        <v>67177</v>
      </c>
      <c r="AV179" s="121"/>
      <c r="AW179" s="121"/>
      <c r="AX179" s="121"/>
      <c r="AY179" s="121">
        <f t="shared" si="46"/>
        <v>69245</v>
      </c>
      <c r="AZ179" s="121">
        <f t="shared" si="46"/>
        <v>69890</v>
      </c>
      <c r="BA179" s="121">
        <f t="shared" si="46"/>
        <v>70384</v>
      </c>
      <c r="BB179" s="121">
        <f t="shared" si="46"/>
        <v>70669</v>
      </c>
      <c r="BC179" s="121">
        <f t="shared" si="46"/>
        <v>71242</v>
      </c>
      <c r="BD179" s="121">
        <f>BD92+SUM(BD111)+BD113+BD110+BD112</f>
        <v>71611</v>
      </c>
      <c r="BE179" s="121">
        <f>BE92+SUM(BE111)+BE113+BE110+BE112</f>
        <v>72524</v>
      </c>
      <c r="BF179" s="121">
        <f>BF92+SUM(BF111)+BF113+BF110+BF112</f>
        <v>72793</v>
      </c>
      <c r="BG179" s="121">
        <f>BG92+SUM(BG111)+BG113+BG110+BG112</f>
        <v>73601</v>
      </c>
      <c r="BH179" s="121">
        <f>BH92+SUM(BH111)+BH113+BH110+BH112</f>
        <v>74150</v>
      </c>
      <c r="BI179" s="140"/>
      <c r="BJ179" s="140"/>
      <c r="BK179" s="140"/>
      <c r="BL179" s="140"/>
      <c r="BM179" s="140"/>
      <c r="BN179" s="140"/>
      <c r="BO179" s="140"/>
      <c r="BP179" s="140"/>
      <c r="BQ179" s="170" t="s">
        <v>79</v>
      </c>
      <c r="BR179" s="93"/>
      <c r="BS179" s="140">
        <f>BS129+SUM(BS131:BS141)</f>
        <v>1331.02</v>
      </c>
      <c r="BT179" s="140">
        <f>BT129+SUM(BT131:BT141)</f>
        <v>1331.02</v>
      </c>
      <c r="BU179" s="140">
        <f>BU129+SUM(BU131:BU141)</f>
        <v>54535</v>
      </c>
      <c r="BV179" s="94"/>
      <c r="BW179" s="140">
        <f>BW129+SUM(BW131:BW141)</f>
        <v>192035</v>
      </c>
      <c r="BX179" s="140">
        <f>BX129+SUM(BX131:BX141)</f>
        <v>91653</v>
      </c>
      <c r="BY179" s="162">
        <f t="shared" si="43"/>
        <v>100382</v>
      </c>
      <c r="BZ179" s="95"/>
      <c r="CA179" s="140">
        <f>CA129+SUM(CA131:CA141)</f>
        <v>193556</v>
      </c>
      <c r="CB179" s="140">
        <f>CB129+SUM(CB131:CB141)</f>
        <v>93957</v>
      </c>
      <c r="CC179" s="140">
        <f>CC129+SUM(CC131:CC141)</f>
        <v>99599</v>
      </c>
      <c r="CD179" s="96"/>
      <c r="CE179" s="140">
        <f>CE129+SUM(CE131:CE141)</f>
        <v>195514</v>
      </c>
      <c r="CF179" s="140">
        <f>CF129+SUM(CF131:CF141)</f>
        <v>95046</v>
      </c>
      <c r="CG179" s="140">
        <f>CG129+SUM(CG131:CG141)</f>
        <v>100468</v>
      </c>
      <c r="CH179" s="140">
        <f>CH129+SUM(CH131:CH141)</f>
        <v>55199</v>
      </c>
      <c r="CI179" s="95"/>
      <c r="CJ179" s="140">
        <f>CJ129+SUM(CJ131:CJ141)</f>
        <v>195232</v>
      </c>
      <c r="CK179" s="140">
        <f>CK129+SUM(CK131:CK141)</f>
        <v>94940</v>
      </c>
      <c r="CL179" s="140">
        <f>CL129+SUM(CL131:CL141)</f>
        <v>100292</v>
      </c>
      <c r="CM179" s="140">
        <f>CM129+SUM(CM131:CM141)</f>
        <v>195514</v>
      </c>
      <c r="CN179" s="97"/>
      <c r="CO179" s="164" t="s">
        <v>79</v>
      </c>
      <c r="CP179" s="140">
        <f>CP129+SUM(CP131:CP141)</f>
        <v>195105</v>
      </c>
      <c r="CQ179" s="140">
        <f>CQ129+SUM(CQ131:CQ141)</f>
        <v>94929</v>
      </c>
      <c r="CR179" s="140">
        <f>CR129+SUM(CR131:CR141)</f>
        <v>100176</v>
      </c>
      <c r="CS179" s="140">
        <f>CS129+SUM(CS131:CS141)</f>
        <v>58635</v>
      </c>
      <c r="CT179" s="95"/>
      <c r="CU179" s="140">
        <f>CU129+SUM(CU131:CU141)</f>
        <v>195964</v>
      </c>
      <c r="CV179" s="140">
        <f>CV129+SUM(CV131:CV141)</f>
        <v>95329</v>
      </c>
      <c r="CW179" s="140">
        <f>CW129+SUM(CW131:CW141)</f>
        <v>100635</v>
      </c>
    </row>
    <row r="180" spans="2:101" ht="13.5" customHeight="1" x14ac:dyDescent="0.15">
      <c r="B180" s="108"/>
      <c r="C180" s="32"/>
      <c r="D180" s="161" t="s">
        <v>80</v>
      </c>
      <c r="E180" s="121"/>
      <c r="F180" s="140"/>
      <c r="G180" s="140"/>
      <c r="H180" s="140"/>
      <c r="I180" s="140"/>
      <c r="J180" s="140"/>
      <c r="K180" s="140"/>
      <c r="L180" s="140"/>
      <c r="M180" s="140"/>
      <c r="N180" s="140"/>
      <c r="O180" s="140"/>
      <c r="P180" s="140"/>
      <c r="Q180" s="140"/>
      <c r="R180" s="140"/>
      <c r="S180" s="140"/>
      <c r="T180" s="140"/>
      <c r="U180" s="140"/>
      <c r="V180" s="140"/>
      <c r="W180" s="140"/>
      <c r="X180" s="140">
        <f t="shared" ref="X180:BF180" si="47">SUM(X90)</f>
        <v>23517</v>
      </c>
      <c r="Y180" s="140">
        <f t="shared" si="47"/>
        <v>23447</v>
      </c>
      <c r="Z180" s="140">
        <f t="shared" si="47"/>
        <v>23421</v>
      </c>
      <c r="AA180" s="140">
        <f t="shared" si="47"/>
        <v>23403</v>
      </c>
      <c r="AB180" s="140">
        <f t="shared" si="47"/>
        <v>23470</v>
      </c>
      <c r="AC180" s="140">
        <f t="shared" si="47"/>
        <v>23492</v>
      </c>
      <c r="AD180" s="140">
        <f t="shared" si="47"/>
        <v>23466</v>
      </c>
      <c r="AE180" s="140">
        <f t="shared" si="47"/>
        <v>23497</v>
      </c>
      <c r="AF180" s="140">
        <f t="shared" si="47"/>
        <v>23462</v>
      </c>
      <c r="AG180" s="140">
        <f t="shared" si="47"/>
        <v>23401</v>
      </c>
      <c r="AH180" s="140">
        <f t="shared" si="47"/>
        <v>23396</v>
      </c>
      <c r="AI180" s="140">
        <f t="shared" si="47"/>
        <v>23398</v>
      </c>
      <c r="AJ180" s="140">
        <f t="shared" si="47"/>
        <v>23428</v>
      </c>
      <c r="AK180" s="140">
        <f t="shared" si="47"/>
        <v>23499</v>
      </c>
      <c r="AL180" s="140">
        <f t="shared" si="47"/>
        <v>23548</v>
      </c>
      <c r="AM180" s="140">
        <f t="shared" si="47"/>
        <v>23609</v>
      </c>
      <c r="AN180" s="140">
        <f t="shared" si="47"/>
        <v>23710</v>
      </c>
      <c r="AO180" s="140">
        <f t="shared" si="47"/>
        <v>23757</v>
      </c>
      <c r="AP180" s="140">
        <f t="shared" si="47"/>
        <v>23841</v>
      </c>
      <c r="AQ180" s="140">
        <f t="shared" si="47"/>
        <v>23860</v>
      </c>
      <c r="AR180" s="140">
        <f t="shared" si="47"/>
        <v>24027</v>
      </c>
      <c r="AS180" s="140">
        <f t="shared" si="47"/>
        <v>24110</v>
      </c>
      <c r="AT180" s="140">
        <f t="shared" si="47"/>
        <v>24179</v>
      </c>
      <c r="AU180" s="140">
        <f t="shared" si="47"/>
        <v>24287</v>
      </c>
      <c r="AV180" s="140"/>
      <c r="AW180" s="140"/>
      <c r="AX180" s="121"/>
      <c r="AY180" s="140">
        <f t="shared" si="47"/>
        <v>24603</v>
      </c>
      <c r="AZ180" s="140">
        <f t="shared" si="47"/>
        <v>24645</v>
      </c>
      <c r="BA180" s="140">
        <f t="shared" si="47"/>
        <v>24649</v>
      </c>
      <c r="BB180" s="140">
        <f t="shared" si="47"/>
        <v>24609</v>
      </c>
      <c r="BC180" s="140">
        <f t="shared" si="47"/>
        <v>24610</v>
      </c>
      <c r="BD180" s="140">
        <f t="shared" si="47"/>
        <v>24581</v>
      </c>
      <c r="BE180" s="140">
        <f t="shared" si="47"/>
        <v>24642</v>
      </c>
      <c r="BF180" s="140">
        <f t="shared" si="47"/>
        <v>24504</v>
      </c>
      <c r="BG180" s="140">
        <f>SUM(BG90)</f>
        <v>24553</v>
      </c>
      <c r="BH180" s="140">
        <f>SUM(BH90)</f>
        <v>24510</v>
      </c>
      <c r="BI180" s="140"/>
      <c r="BJ180" s="140"/>
      <c r="BK180" s="140"/>
      <c r="BL180" s="140"/>
      <c r="BM180" s="140"/>
      <c r="BN180" s="140"/>
      <c r="BO180" s="140"/>
      <c r="BP180" s="140"/>
      <c r="BQ180" s="170" t="s">
        <v>80</v>
      </c>
      <c r="BR180" s="93"/>
      <c r="BS180" s="140">
        <f>SUM(BS142:BS151)</f>
        <v>806.38</v>
      </c>
      <c r="BT180" s="140">
        <f>SUM(BT142:BT151)</f>
        <v>806.38</v>
      </c>
      <c r="BU180" s="140">
        <f>SUM(BU142:BU151)</f>
        <v>23758</v>
      </c>
      <c r="BV180" s="94"/>
      <c r="BW180" s="140">
        <f>SUM(BW142:BW151)</f>
        <v>116129</v>
      </c>
      <c r="BX180" s="140">
        <f>SUM(BX142:BX151)</f>
        <v>55783</v>
      </c>
      <c r="BY180" s="162">
        <f t="shared" si="43"/>
        <v>60346</v>
      </c>
      <c r="BZ180" s="95"/>
      <c r="CA180" s="140">
        <f>SUM(CA142:CA151)</f>
        <v>91852</v>
      </c>
      <c r="CB180" s="140">
        <f>SUM(CB142:CB151)</f>
        <v>44311</v>
      </c>
      <c r="CC180" s="140">
        <f>SUM(CC142:CC151)</f>
        <v>47541</v>
      </c>
      <c r="CD180" s="96"/>
      <c r="CE180" s="140">
        <f>SUM(CE142:CE151)</f>
        <v>88552</v>
      </c>
      <c r="CF180" s="140">
        <f>SUM(CF142:CF151)</f>
        <v>42802</v>
      </c>
      <c r="CG180" s="140">
        <f>SUM(CG142:CG151)</f>
        <v>45750</v>
      </c>
      <c r="CH180" s="140">
        <f>SUM(CH142:CH151)</f>
        <v>23563</v>
      </c>
      <c r="CI180" s="95"/>
      <c r="CJ180" s="140">
        <f>SUM(CJ142:CJ151)</f>
        <v>88402</v>
      </c>
      <c r="CK180" s="140">
        <f>SUM(CK142:CK151)</f>
        <v>42739</v>
      </c>
      <c r="CL180" s="140">
        <f>SUM(CL142:CL151)</f>
        <v>45663</v>
      </c>
      <c r="CM180" s="140">
        <f>SUM(CM142:CM151)</f>
        <v>88552</v>
      </c>
      <c r="CN180" s="97"/>
      <c r="CO180" s="164" t="s">
        <v>80</v>
      </c>
      <c r="CP180" s="140">
        <f>SUM(CP142:CP151)</f>
        <v>84946</v>
      </c>
      <c r="CQ180" s="140">
        <f>SUM(CQ142:CQ151)</f>
        <v>40898</v>
      </c>
      <c r="CR180" s="140">
        <f>SUM(CR142:CR151)</f>
        <v>44048</v>
      </c>
      <c r="CS180" s="140">
        <f>SUM(CS142:CS151)</f>
        <v>23872</v>
      </c>
      <c r="CT180" s="95"/>
      <c r="CU180" s="140">
        <f>SUM(CU142:CU151)</f>
        <v>85786</v>
      </c>
      <c r="CV180" s="140">
        <f>SUM(CV142:CV151)</f>
        <v>41376</v>
      </c>
      <c r="CW180" s="140">
        <f>SUM(CW142:CW151)</f>
        <v>44410</v>
      </c>
    </row>
    <row r="181" spans="2:101" ht="13.5" customHeight="1" x14ac:dyDescent="0.15">
      <c r="B181" s="108"/>
      <c r="C181" s="32"/>
      <c r="D181" s="161" t="s">
        <v>81</v>
      </c>
      <c r="E181" s="121"/>
      <c r="F181" s="140"/>
      <c r="G181" s="140"/>
      <c r="H181" s="140"/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>
        <f t="shared" ref="X181:BF181" si="48">SUM(X89)</f>
        <v>23181</v>
      </c>
      <c r="Y181" s="140">
        <f t="shared" si="48"/>
        <v>23237</v>
      </c>
      <c r="Z181" s="140">
        <f t="shared" si="48"/>
        <v>23310</v>
      </c>
      <c r="AA181" s="140">
        <f t="shared" si="48"/>
        <v>23327</v>
      </c>
      <c r="AB181" s="140">
        <f t="shared" si="48"/>
        <v>23330</v>
      </c>
      <c r="AC181" s="140">
        <f t="shared" si="48"/>
        <v>23419</v>
      </c>
      <c r="AD181" s="140">
        <f t="shared" si="48"/>
        <v>23450</v>
      </c>
      <c r="AE181" s="140">
        <f t="shared" si="48"/>
        <v>23513</v>
      </c>
      <c r="AF181" s="140">
        <f t="shared" si="48"/>
        <v>23807</v>
      </c>
      <c r="AG181" s="140">
        <f t="shared" si="48"/>
        <v>23831</v>
      </c>
      <c r="AH181" s="140">
        <f t="shared" si="48"/>
        <v>23843</v>
      </c>
      <c r="AI181" s="140">
        <f t="shared" si="48"/>
        <v>23916</v>
      </c>
      <c r="AJ181" s="140">
        <f t="shared" si="48"/>
        <v>24083</v>
      </c>
      <c r="AK181" s="140">
        <f t="shared" si="48"/>
        <v>24270</v>
      </c>
      <c r="AL181" s="140">
        <f t="shared" si="48"/>
        <v>24368</v>
      </c>
      <c r="AM181" s="140">
        <f t="shared" si="48"/>
        <v>24519</v>
      </c>
      <c r="AN181" s="140">
        <f t="shared" si="48"/>
        <v>24828</v>
      </c>
      <c r="AO181" s="140">
        <f t="shared" si="48"/>
        <v>24933</v>
      </c>
      <c r="AP181" s="140">
        <f t="shared" si="48"/>
        <v>25120</v>
      </c>
      <c r="AQ181" s="140">
        <f t="shared" si="48"/>
        <v>25279</v>
      </c>
      <c r="AR181" s="140">
        <f t="shared" si="48"/>
        <v>25385</v>
      </c>
      <c r="AS181" s="140">
        <f t="shared" si="48"/>
        <v>25517</v>
      </c>
      <c r="AT181" s="140">
        <f t="shared" si="48"/>
        <v>25711</v>
      </c>
      <c r="AU181" s="140">
        <f t="shared" si="48"/>
        <v>25813</v>
      </c>
      <c r="AV181" s="140"/>
      <c r="AW181" s="140"/>
      <c r="AX181" s="140"/>
      <c r="AY181" s="140">
        <f t="shared" si="48"/>
        <v>26180</v>
      </c>
      <c r="AZ181" s="140">
        <f t="shared" si="48"/>
        <v>26302</v>
      </c>
      <c r="BA181" s="140">
        <f t="shared" si="48"/>
        <v>26406</v>
      </c>
      <c r="BB181" s="140">
        <f t="shared" si="48"/>
        <v>26331</v>
      </c>
      <c r="BC181" s="140">
        <f t="shared" si="48"/>
        <v>26384</v>
      </c>
      <c r="BD181" s="140">
        <f t="shared" si="48"/>
        <v>26438</v>
      </c>
      <c r="BE181" s="140">
        <f t="shared" si="48"/>
        <v>26712</v>
      </c>
      <c r="BF181" s="140">
        <f t="shared" si="48"/>
        <v>26611</v>
      </c>
      <c r="BG181" s="140">
        <f>SUM(BG89)</f>
        <v>26759</v>
      </c>
      <c r="BH181" s="140">
        <f>SUM(BH89)</f>
        <v>26844</v>
      </c>
      <c r="BI181" s="140"/>
      <c r="BJ181" s="140"/>
      <c r="BK181" s="140"/>
      <c r="BL181" s="140"/>
      <c r="BM181" s="140"/>
      <c r="BN181" s="140"/>
      <c r="BO181" s="140"/>
      <c r="BP181" s="140"/>
      <c r="BQ181" s="170" t="s">
        <v>81</v>
      </c>
      <c r="BR181" s="93"/>
      <c r="BS181" s="140">
        <f>SUM(BS152:BS159)</f>
        <v>468.73</v>
      </c>
      <c r="BT181" s="140">
        <f>SUM(BT152:BT159)</f>
        <v>468.73</v>
      </c>
      <c r="BU181" s="140">
        <f>SUM(BU152:BU159)</f>
        <v>23535</v>
      </c>
      <c r="BV181" s="94"/>
      <c r="BW181" s="140">
        <f>SUM(BW152:BW159)</f>
        <v>105150</v>
      </c>
      <c r="BX181" s="140">
        <f>SUM(BX152:BX159)</f>
        <v>50583</v>
      </c>
      <c r="BY181" s="162">
        <f t="shared" si="43"/>
        <v>54567</v>
      </c>
      <c r="BZ181" s="95"/>
      <c r="CA181" s="140">
        <f>SUM(CA152:CA159)</f>
        <v>93316</v>
      </c>
      <c r="CB181" s="140">
        <f>SUM(CB152:CB159)</f>
        <v>45071</v>
      </c>
      <c r="CC181" s="140">
        <f>SUM(CC152:CC159)</f>
        <v>48245</v>
      </c>
      <c r="CD181" s="96"/>
      <c r="CE181" s="140">
        <f>SUM(CE152:CE159)</f>
        <v>92089</v>
      </c>
      <c r="CF181" s="140">
        <f>SUM(CF152:CF159)</f>
        <v>44455</v>
      </c>
      <c r="CG181" s="140">
        <f>SUM(CG152:CG159)</f>
        <v>47634</v>
      </c>
      <c r="CH181" s="140">
        <f>SUM(CH152:CH159)</f>
        <v>23090</v>
      </c>
      <c r="CI181" s="95"/>
      <c r="CJ181" s="140">
        <f>SUM(CJ152:CJ159)</f>
        <v>91940</v>
      </c>
      <c r="CK181" s="140">
        <f>SUM(CK152:CK159)</f>
        <v>44415</v>
      </c>
      <c r="CL181" s="140">
        <f>SUM(CL152:CL159)</f>
        <v>47525</v>
      </c>
      <c r="CM181" s="140">
        <f>SUM(CM152:CM159)</f>
        <v>92089</v>
      </c>
      <c r="CN181" s="97"/>
      <c r="CO181" s="164" t="s">
        <v>81</v>
      </c>
      <c r="CP181" s="140">
        <f>SUM(CP152:CP159)</f>
        <v>89382</v>
      </c>
      <c r="CQ181" s="140">
        <f>SUM(CQ152:CQ159)</f>
        <v>43051</v>
      </c>
      <c r="CR181" s="140">
        <f>SUM(CR152:CR159)</f>
        <v>46331</v>
      </c>
      <c r="CS181" s="140">
        <f>SUM(CS152:CS159)</f>
        <v>23828</v>
      </c>
      <c r="CT181" s="95"/>
      <c r="CU181" s="140">
        <f>SUM(CU152:CU159)</f>
        <v>89915</v>
      </c>
      <c r="CV181" s="140">
        <f>SUM(CV152:CV159)</f>
        <v>43316</v>
      </c>
      <c r="CW181" s="140">
        <f>SUM(CW152:CW159)</f>
        <v>46599</v>
      </c>
    </row>
    <row r="182" spans="2:101" ht="13.5" customHeight="1" x14ac:dyDescent="0.15">
      <c r="B182" s="108"/>
      <c r="C182" s="32"/>
      <c r="D182" s="161" t="s">
        <v>82</v>
      </c>
      <c r="E182" s="121"/>
      <c r="F182" s="121"/>
      <c r="G182" s="121"/>
      <c r="H182" s="121"/>
      <c r="I182" s="121"/>
      <c r="J182" s="121"/>
      <c r="K182" s="121"/>
      <c r="L182" s="121"/>
      <c r="M182" s="121"/>
      <c r="N182" s="121"/>
      <c r="O182" s="121"/>
      <c r="P182" s="121"/>
      <c r="Q182" s="121"/>
      <c r="R182" s="121"/>
      <c r="S182" s="121"/>
      <c r="T182" s="121"/>
      <c r="U182" s="121"/>
      <c r="V182" s="121"/>
      <c r="W182" s="121"/>
      <c r="X182" s="121">
        <f t="shared" ref="X182:BC182" si="49">X81+X91+X114</f>
        <v>61360</v>
      </c>
      <c r="Y182" s="121">
        <f t="shared" si="49"/>
        <v>61917</v>
      </c>
      <c r="Z182" s="121">
        <f t="shared" si="49"/>
        <v>62613</v>
      </c>
      <c r="AA182" s="121">
        <f t="shared" si="49"/>
        <v>63662</v>
      </c>
      <c r="AB182" s="121">
        <f t="shared" si="49"/>
        <v>64503</v>
      </c>
      <c r="AC182" s="121">
        <f t="shared" si="49"/>
        <v>64838</v>
      </c>
      <c r="AD182" s="121">
        <f t="shared" si="49"/>
        <v>65300</v>
      </c>
      <c r="AE182" s="121">
        <f t="shared" si="49"/>
        <v>65781</v>
      </c>
      <c r="AF182" s="121">
        <f t="shared" si="49"/>
        <v>66242</v>
      </c>
      <c r="AG182" s="121">
        <f t="shared" si="49"/>
        <v>66678</v>
      </c>
      <c r="AH182" s="121">
        <f t="shared" si="49"/>
        <v>66994</v>
      </c>
      <c r="AI182" s="121">
        <f t="shared" si="49"/>
        <v>67675</v>
      </c>
      <c r="AJ182" s="121">
        <f t="shared" si="49"/>
        <v>68464</v>
      </c>
      <c r="AK182" s="121">
        <f t="shared" si="49"/>
        <v>69169</v>
      </c>
      <c r="AL182" s="121">
        <f t="shared" si="49"/>
        <v>69850</v>
      </c>
      <c r="AM182" s="121">
        <f t="shared" si="49"/>
        <v>70472</v>
      </c>
      <c r="AN182" s="121">
        <f t="shared" si="49"/>
        <v>71063</v>
      </c>
      <c r="AO182" s="121">
        <f t="shared" si="49"/>
        <v>71881</v>
      </c>
      <c r="AP182" s="121">
        <f t="shared" si="49"/>
        <v>72706</v>
      </c>
      <c r="AQ182" s="121">
        <f t="shared" si="49"/>
        <v>73432</v>
      </c>
      <c r="AR182" s="121">
        <f t="shared" si="49"/>
        <v>74109</v>
      </c>
      <c r="AS182" s="121">
        <f t="shared" si="49"/>
        <v>74709</v>
      </c>
      <c r="AT182" s="121">
        <f t="shared" si="49"/>
        <v>75062</v>
      </c>
      <c r="AU182" s="121">
        <f t="shared" si="49"/>
        <v>75555</v>
      </c>
      <c r="AV182" s="121"/>
      <c r="AW182" s="121"/>
      <c r="AX182" s="121"/>
      <c r="AY182" s="121">
        <f t="shared" si="49"/>
        <v>77587</v>
      </c>
      <c r="AZ182" s="121">
        <f t="shared" si="49"/>
        <v>78272</v>
      </c>
      <c r="BA182" s="121">
        <f t="shared" si="49"/>
        <v>78720</v>
      </c>
      <c r="BB182" s="121">
        <f t="shared" si="49"/>
        <v>79231</v>
      </c>
      <c r="BC182" s="121">
        <f t="shared" si="49"/>
        <v>79446</v>
      </c>
      <c r="BD182" s="121">
        <f>BD81+BD91+BD114</f>
        <v>79409</v>
      </c>
      <c r="BE182" s="121">
        <f>BE81+BE91+BE114</f>
        <v>76226</v>
      </c>
      <c r="BF182" s="121">
        <f>BF81+BF91+BF114</f>
        <v>76299</v>
      </c>
      <c r="BG182" s="121">
        <f>BG81+BG91+BG114</f>
        <v>76865</v>
      </c>
      <c r="BH182" s="121">
        <f>BH81+BH91+BH114</f>
        <v>77378</v>
      </c>
      <c r="BI182" s="140"/>
      <c r="BJ182" s="140"/>
      <c r="BK182" s="140"/>
      <c r="BL182" s="140"/>
      <c r="BM182" s="140"/>
      <c r="BN182" s="140"/>
      <c r="BO182" s="140"/>
      <c r="BP182" s="140"/>
      <c r="BQ182" s="170" t="s">
        <v>82</v>
      </c>
      <c r="BR182" s="93"/>
      <c r="BS182" s="140">
        <f>BS81+SUM(BS160:BS167)</f>
        <v>656.75</v>
      </c>
      <c r="BT182" s="140">
        <f>BT81+SUM(BT160:BT167)</f>
        <v>656.68000000000006</v>
      </c>
      <c r="BU182" s="140">
        <f>BU81+SUM(BU160:BU167)</f>
        <v>67118</v>
      </c>
      <c r="BV182" s="94"/>
      <c r="BW182" s="140">
        <f>BW81+BW128+SUM(BW160:BW167)</f>
        <v>208419</v>
      </c>
      <c r="BX182" s="140">
        <f>BX81+BX128+SUM(BX160:BX167)</f>
        <v>101526</v>
      </c>
      <c r="BY182" s="162">
        <f t="shared" si="43"/>
        <v>106893</v>
      </c>
      <c r="BZ182" s="95"/>
      <c r="CA182" s="140">
        <f>CA81+SUM(CA160:CA167)</f>
        <v>223335</v>
      </c>
      <c r="CB182" s="140">
        <f>CB81+SUM(CB160:CB167)</f>
        <v>108765</v>
      </c>
      <c r="CC182" s="140">
        <f>CC81+SUM(CC160:CC167)</f>
        <v>114570</v>
      </c>
      <c r="CD182" s="96"/>
      <c r="CE182" s="140">
        <f>CE81+SUM(CE160:CE167)</f>
        <v>221701</v>
      </c>
      <c r="CF182" s="140">
        <f>CF81+SUM(CF160:CF167)</f>
        <v>108195</v>
      </c>
      <c r="CG182" s="140">
        <f>CG81+SUM(CG160:CG167)</f>
        <v>113506</v>
      </c>
      <c r="CH182" s="140">
        <f>CH81+SUM(CH160:CH167)</f>
        <v>67527</v>
      </c>
      <c r="CI182" s="95"/>
      <c r="CJ182" s="140">
        <f>CJ81+SUM(CJ160:CJ167)</f>
        <v>221352</v>
      </c>
      <c r="CK182" s="140">
        <f>CK81+SUM(CK160:CK167)</f>
        <v>108061</v>
      </c>
      <c r="CL182" s="140">
        <f>CL81+SUM(CL160:CL167)</f>
        <v>113291</v>
      </c>
      <c r="CM182" s="140">
        <f>CM81+SUM(CM160:CM167)</f>
        <v>221701</v>
      </c>
      <c r="CN182" s="97"/>
      <c r="CO182" s="164" t="s">
        <v>82</v>
      </c>
      <c r="CP182" s="140">
        <f>CP81+SUM(CP160:CP167)</f>
        <v>217936</v>
      </c>
      <c r="CQ182" s="140">
        <f>CQ81+SUM(CQ160:CQ167)</f>
        <v>105766</v>
      </c>
      <c r="CR182" s="140">
        <f>CR81+SUM(CR160:CR167)</f>
        <v>112170</v>
      </c>
      <c r="CS182" s="140">
        <f>CS81+SUM(CS160:CS167)</f>
        <v>69982</v>
      </c>
      <c r="CT182" s="95"/>
      <c r="CU182" s="140">
        <f>CU81+SUM(CU160:CU167)</f>
        <v>219253</v>
      </c>
      <c r="CV182" s="140">
        <f>CV81+SUM(CV160:CV167)</f>
        <v>106620</v>
      </c>
      <c r="CW182" s="140">
        <f>CW81+SUM(CW160:CW167)</f>
        <v>112633</v>
      </c>
    </row>
    <row r="183" spans="2:101" ht="13.5" customHeight="1" x14ac:dyDescent="0.15">
      <c r="B183" s="108"/>
      <c r="C183" s="32"/>
      <c r="D183" s="161" t="s">
        <v>83</v>
      </c>
      <c r="E183" s="121"/>
      <c r="F183" s="140"/>
      <c r="G183" s="140"/>
      <c r="H183" s="140"/>
      <c r="I183" s="140"/>
      <c r="J183" s="140"/>
      <c r="K183" s="140"/>
      <c r="L183" s="140"/>
      <c r="M183" s="140"/>
      <c r="N183" s="140"/>
      <c r="O183" s="140"/>
      <c r="P183" s="140"/>
      <c r="Q183" s="140"/>
      <c r="R183" s="140"/>
      <c r="S183" s="140"/>
      <c r="T183" s="140"/>
      <c r="U183" s="140"/>
      <c r="V183" s="140"/>
      <c r="W183" s="140"/>
      <c r="X183" s="140">
        <f t="shared" ref="X183:AJ183" si="50">X115+SUM(X83)</f>
        <v>28093</v>
      </c>
      <c r="Y183" s="140">
        <f t="shared" si="50"/>
        <v>28507</v>
      </c>
      <c r="Z183" s="140">
        <f t="shared" si="50"/>
        <v>28732</v>
      </c>
      <c r="AA183" s="140">
        <f t="shared" si="50"/>
        <v>28867</v>
      </c>
      <c r="AB183" s="140">
        <f t="shared" si="50"/>
        <v>28972</v>
      </c>
      <c r="AC183" s="140">
        <f t="shared" si="50"/>
        <v>29105</v>
      </c>
      <c r="AD183" s="140">
        <f t="shared" si="50"/>
        <v>29288</v>
      </c>
      <c r="AE183" s="140">
        <f t="shared" si="50"/>
        <v>29355</v>
      </c>
      <c r="AF183" s="140">
        <f t="shared" si="50"/>
        <v>29483</v>
      </c>
      <c r="AG183" s="140">
        <f t="shared" si="50"/>
        <v>29556</v>
      </c>
      <c r="AH183" s="140">
        <f t="shared" si="50"/>
        <v>29672</v>
      </c>
      <c r="AI183" s="140">
        <f t="shared" si="50"/>
        <v>29695</v>
      </c>
      <c r="AJ183" s="140">
        <f t="shared" si="50"/>
        <v>29868</v>
      </c>
      <c r="AK183" s="140">
        <f t="shared" ref="AK183:BF183" si="51">AK115+SUM(AK83)</f>
        <v>29981</v>
      </c>
      <c r="AL183" s="140">
        <f t="shared" si="51"/>
        <v>30084</v>
      </c>
      <c r="AM183" s="140">
        <f t="shared" si="51"/>
        <v>30219</v>
      </c>
      <c r="AN183" s="140">
        <f t="shared" si="51"/>
        <v>30377</v>
      </c>
      <c r="AO183" s="140">
        <f t="shared" si="51"/>
        <v>30545</v>
      </c>
      <c r="AP183" s="140">
        <f t="shared" si="51"/>
        <v>30717</v>
      </c>
      <c r="AQ183" s="140">
        <f t="shared" si="51"/>
        <v>30824</v>
      </c>
      <c r="AR183" s="140">
        <f t="shared" si="51"/>
        <v>31119</v>
      </c>
      <c r="AS183" s="140">
        <f t="shared" si="51"/>
        <v>31250</v>
      </c>
      <c r="AT183" s="140">
        <f t="shared" si="51"/>
        <v>31378</v>
      </c>
      <c r="AU183" s="140">
        <f t="shared" si="51"/>
        <v>31469</v>
      </c>
      <c r="AV183" s="140"/>
      <c r="AW183" s="140"/>
      <c r="AX183" s="140"/>
      <c r="AY183" s="140">
        <f t="shared" si="51"/>
        <v>31765</v>
      </c>
      <c r="AZ183" s="140">
        <f t="shared" si="51"/>
        <v>31936</v>
      </c>
      <c r="BA183" s="140">
        <f t="shared" si="51"/>
        <v>31903</v>
      </c>
      <c r="BB183" s="140">
        <f t="shared" si="51"/>
        <v>31905</v>
      </c>
      <c r="BC183" s="140">
        <f t="shared" si="51"/>
        <v>31943</v>
      </c>
      <c r="BD183" s="140">
        <f t="shared" si="51"/>
        <v>31668</v>
      </c>
      <c r="BE183" s="140">
        <f t="shared" si="51"/>
        <v>30388</v>
      </c>
      <c r="BF183" s="140">
        <f t="shared" si="51"/>
        <v>30162</v>
      </c>
      <c r="BG183" s="140">
        <f>BG115+SUM(BG83)</f>
        <v>30217</v>
      </c>
      <c r="BH183" s="140">
        <f>BH115+SUM(BH83)</f>
        <v>30301</v>
      </c>
      <c r="BI183" s="140"/>
      <c r="BJ183" s="140"/>
      <c r="BK183" s="140"/>
      <c r="BL183" s="140"/>
      <c r="BM183" s="140"/>
      <c r="BN183" s="140"/>
      <c r="BO183" s="140"/>
      <c r="BP183" s="140"/>
      <c r="BQ183" s="170" t="s">
        <v>83</v>
      </c>
      <c r="BR183" s="93"/>
      <c r="BS183" s="140">
        <f>BS130+SUM(BS168:BS172)</f>
        <v>564.79</v>
      </c>
      <c r="BT183" s="140">
        <f>BT130+SUM(BT168:BT172)</f>
        <v>564.79</v>
      </c>
      <c r="BU183" s="140">
        <f>BU130+SUM(BU168:BU172)</f>
        <v>31746</v>
      </c>
      <c r="BV183" s="94"/>
      <c r="BW183" s="140">
        <f>BW130+SUM(BW168:BW172)</f>
        <v>114827</v>
      </c>
      <c r="BX183" s="140">
        <f>BX130+SUM(BX168:BX172)</f>
        <v>55600</v>
      </c>
      <c r="BY183" s="162">
        <f t="shared" si="43"/>
        <v>59227</v>
      </c>
      <c r="BZ183" s="95"/>
      <c r="CA183" s="140">
        <f>CA130+SUM(CA168:CA172)</f>
        <v>114468</v>
      </c>
      <c r="CB183" s="140">
        <f>CB130+SUM(CB168:CB172)</f>
        <v>55402</v>
      </c>
      <c r="CC183" s="140">
        <f>CC130+SUM(CC168:CC172)</f>
        <v>59066</v>
      </c>
      <c r="CD183" s="96"/>
      <c r="CE183" s="140">
        <f>CE130+SUM(CE168:CE172)</f>
        <v>110019</v>
      </c>
      <c r="CF183" s="140">
        <f>CF130+SUM(CF168:CF172)</f>
        <v>53226</v>
      </c>
      <c r="CG183" s="140">
        <f>CG130+SUM(CG168:CG172)</f>
        <v>56793</v>
      </c>
      <c r="CH183" s="140">
        <f>CH130+SUM(CH168:CH172)</f>
        <v>31322</v>
      </c>
      <c r="CI183" s="95"/>
      <c r="CJ183" s="140">
        <f>CJ130+SUM(CJ168:CJ172)</f>
        <v>109876</v>
      </c>
      <c r="CK183" s="140">
        <f>CK130+SUM(CK168:CK172)</f>
        <v>53177</v>
      </c>
      <c r="CL183" s="140">
        <f>CL130+SUM(CL168:CL172)</f>
        <v>56699</v>
      </c>
      <c r="CM183" s="140">
        <f>CM130+SUM(CM168:CM172)</f>
        <v>110019</v>
      </c>
      <c r="CN183" s="97"/>
      <c r="CO183" s="164" t="s">
        <v>83</v>
      </c>
      <c r="CP183" s="140">
        <f>CP130+SUM(CP168:CP172)</f>
        <v>106635</v>
      </c>
      <c r="CQ183" s="140">
        <f>CQ130+SUM(CQ168:CQ172)</f>
        <v>51463</v>
      </c>
      <c r="CR183" s="140">
        <f>CR130+SUM(CR168:CR172)</f>
        <v>55172</v>
      </c>
      <c r="CS183" s="140">
        <f>CS130+SUM(CS168:CS172)</f>
        <v>32168</v>
      </c>
      <c r="CT183" s="95"/>
      <c r="CU183" s="140">
        <f>CU130+SUM(CU168:CU172)</f>
        <v>107425</v>
      </c>
      <c r="CV183" s="140">
        <f>CV130+SUM(CV168:CV172)</f>
        <v>51977</v>
      </c>
      <c r="CW183" s="140">
        <f>CW130+SUM(CW168:CW172)</f>
        <v>55448</v>
      </c>
    </row>
    <row r="184" spans="2:101" ht="13.5" customHeight="1" x14ac:dyDescent="0.15">
      <c r="B184" s="108"/>
      <c r="C184" s="32"/>
      <c r="D184" s="161" t="s">
        <v>133</v>
      </c>
      <c r="E184" s="140"/>
      <c r="F184" s="140"/>
      <c r="G184" s="140"/>
      <c r="H184" s="140"/>
      <c r="I184" s="140"/>
      <c r="J184" s="140"/>
      <c r="K184" s="140"/>
      <c r="L184" s="140"/>
      <c r="M184" s="140"/>
      <c r="N184" s="140"/>
      <c r="O184" s="140"/>
      <c r="P184" s="140"/>
      <c r="Q184" s="140"/>
      <c r="R184" s="140"/>
      <c r="S184" s="140"/>
      <c r="T184" s="140"/>
      <c r="U184" s="140"/>
      <c r="V184" s="140"/>
      <c r="W184" s="140"/>
      <c r="X184" s="140">
        <f t="shared" ref="X184:BF184" si="52">SUM(X177:X183)</f>
        <v>573172</v>
      </c>
      <c r="Y184" s="140">
        <f t="shared" si="52"/>
        <v>582624</v>
      </c>
      <c r="Z184" s="140">
        <f t="shared" si="52"/>
        <v>591058</v>
      </c>
      <c r="AA184" s="140">
        <f t="shared" si="52"/>
        <v>603248</v>
      </c>
      <c r="AB184" s="140">
        <f t="shared" si="52"/>
        <v>613126</v>
      </c>
      <c r="AC184" s="140">
        <f t="shared" si="52"/>
        <v>622043</v>
      </c>
      <c r="AD184" s="140">
        <f t="shared" si="52"/>
        <v>630945</v>
      </c>
      <c r="AE184" s="140">
        <f t="shared" si="52"/>
        <v>640434</v>
      </c>
      <c r="AF184" s="140">
        <f t="shared" si="52"/>
        <v>651522</v>
      </c>
      <c r="AG184" s="140">
        <f t="shared" si="52"/>
        <v>662326</v>
      </c>
      <c r="AH184" s="140">
        <f t="shared" si="52"/>
        <v>673357</v>
      </c>
      <c r="AI184" s="140">
        <f t="shared" si="52"/>
        <v>686680</v>
      </c>
      <c r="AJ184" s="140">
        <f t="shared" si="52"/>
        <v>701333</v>
      </c>
      <c r="AK184" s="140">
        <f t="shared" si="52"/>
        <v>717050</v>
      </c>
      <c r="AL184" s="140">
        <f t="shared" si="52"/>
        <v>731291</v>
      </c>
      <c r="AM184" s="140">
        <f t="shared" si="52"/>
        <v>745342</v>
      </c>
      <c r="AN184" s="140">
        <f t="shared" si="52"/>
        <v>758449</v>
      </c>
      <c r="AO184" s="140">
        <f t="shared" si="52"/>
        <v>772535</v>
      </c>
      <c r="AP184" s="140">
        <f t="shared" si="52"/>
        <v>786826</v>
      </c>
      <c r="AQ184" s="140">
        <f t="shared" si="52"/>
        <v>799962</v>
      </c>
      <c r="AR184" s="140">
        <f t="shared" si="52"/>
        <v>811034</v>
      </c>
      <c r="AS184" s="140">
        <f t="shared" si="52"/>
        <v>820971</v>
      </c>
      <c r="AT184" s="140">
        <f t="shared" si="52"/>
        <v>830116</v>
      </c>
      <c r="AU184" s="140">
        <f t="shared" si="52"/>
        <v>839484</v>
      </c>
      <c r="AV184" s="140"/>
      <c r="AW184" s="140"/>
      <c r="AX184" s="140"/>
      <c r="AY184" s="140">
        <f t="shared" si="52"/>
        <v>873867</v>
      </c>
      <c r="AZ184" s="140">
        <f t="shared" si="52"/>
        <v>883414</v>
      </c>
      <c r="BA184" s="140">
        <f t="shared" si="52"/>
        <v>891573</v>
      </c>
      <c r="BB184" s="140">
        <f t="shared" si="52"/>
        <v>899364</v>
      </c>
      <c r="BC184" s="140">
        <f t="shared" si="52"/>
        <v>906925</v>
      </c>
      <c r="BD184" s="140">
        <f t="shared" si="52"/>
        <v>912225</v>
      </c>
      <c r="BE184" s="140">
        <f t="shared" si="52"/>
        <v>918304</v>
      </c>
      <c r="BF184" s="140">
        <f t="shared" si="52"/>
        <v>926463</v>
      </c>
      <c r="BG184" s="140">
        <f>SUM(BG177:BG183)</f>
        <v>939153</v>
      </c>
      <c r="BH184" s="140">
        <f>SUM(BH177:BH183)</f>
        <v>949358</v>
      </c>
      <c r="BI184" s="140"/>
      <c r="BJ184" s="140"/>
      <c r="BK184" s="140"/>
      <c r="BL184" s="140"/>
      <c r="BM184" s="140"/>
      <c r="BN184" s="140"/>
      <c r="BO184" s="140"/>
      <c r="BP184" s="140"/>
      <c r="BQ184" s="105" t="s">
        <v>133</v>
      </c>
      <c r="BR184" s="93"/>
      <c r="BS184" s="140">
        <f t="shared" ref="BS184:CC184" si="53">SUM(BS177:BS183)</f>
        <v>7027.44</v>
      </c>
      <c r="BT184" s="140">
        <f t="shared" si="53"/>
        <v>6725.0900000000011</v>
      </c>
      <c r="BU184" s="140">
        <f t="shared" si="53"/>
        <v>716823</v>
      </c>
      <c r="BV184" s="94"/>
      <c r="BW184" s="140">
        <f>SUM(BW177:BW183)</f>
        <v>1704674</v>
      </c>
      <c r="BX184" s="140">
        <f>SUM(BX177:BX183)</f>
        <v>831473</v>
      </c>
      <c r="BY184" s="162">
        <f t="shared" si="43"/>
        <v>873201</v>
      </c>
      <c r="BZ184" s="95"/>
      <c r="CA184" s="140">
        <f>SUM(CA177:CA183)</f>
        <v>2204952</v>
      </c>
      <c r="CB184" s="140">
        <f t="shared" si="53"/>
        <v>1083646</v>
      </c>
      <c r="CC184" s="140">
        <f t="shared" si="53"/>
        <v>1121306</v>
      </c>
      <c r="CD184" s="96"/>
      <c r="CE184" s="140">
        <f>SUM(CE177:CE183)</f>
        <v>2016547</v>
      </c>
      <c r="CF184" s="140">
        <f>SUM(CF177:CF183)</f>
        <v>991997</v>
      </c>
      <c r="CG184" s="140">
        <f>SUM(CG177:CG183)</f>
        <v>1024550</v>
      </c>
      <c r="CH184" s="140">
        <f>SUM(CH177:CH183)</f>
        <v>642299</v>
      </c>
      <c r="CI184" s="95"/>
      <c r="CJ184" s="140">
        <f>SUM(CJ177:CJ183)</f>
        <v>2010614</v>
      </c>
      <c r="CK184" s="140">
        <f>SUM(CK177:CK183)</f>
        <v>989232</v>
      </c>
      <c r="CL184" s="140">
        <f>SUM(CL177:CL183)</f>
        <v>1021382</v>
      </c>
      <c r="CM184" s="140">
        <f>SUM(CM177:CM183)</f>
        <v>2016547</v>
      </c>
      <c r="CN184" s="97"/>
      <c r="CO184" s="171" t="s">
        <v>84</v>
      </c>
      <c r="CP184" s="140">
        <f>SUM(CP177:CP183)</f>
        <v>2048184</v>
      </c>
      <c r="CQ184" s="140">
        <f>SUM(CQ177:CQ183)</f>
        <v>1004323</v>
      </c>
      <c r="CR184" s="140">
        <f>SUM(CR177:CR183)</f>
        <v>1043861</v>
      </c>
      <c r="CS184" s="140">
        <f>SUM(CS177:CS183)</f>
        <v>690850</v>
      </c>
      <c r="CT184" s="95"/>
      <c r="CU184" s="140">
        <f>SUM(CU177:CU183)</f>
        <v>2048047</v>
      </c>
      <c r="CV184" s="140">
        <f>SUM(CV177:CV183)</f>
        <v>1005709</v>
      </c>
      <c r="CW184" s="140">
        <f>SUM(CW177:CW183)</f>
        <v>1042338</v>
      </c>
    </row>
    <row r="185" spans="2:101" ht="13.5" customHeight="1" x14ac:dyDescent="0.15">
      <c r="B185" s="108"/>
      <c r="C185" s="32"/>
      <c r="D185" s="161" t="s">
        <v>250</v>
      </c>
      <c r="E185" s="121"/>
      <c r="F185" s="121"/>
      <c r="G185" s="121"/>
      <c r="H185" s="121"/>
      <c r="I185" s="121"/>
      <c r="J185" s="121"/>
      <c r="K185" s="121"/>
      <c r="L185" s="121"/>
      <c r="M185" s="121"/>
      <c r="N185" s="121"/>
      <c r="O185" s="121"/>
      <c r="P185" s="121"/>
      <c r="Q185" s="121"/>
      <c r="R185" s="121"/>
      <c r="S185" s="121"/>
      <c r="T185" s="121"/>
      <c r="U185" s="121"/>
      <c r="V185" s="121"/>
      <c r="W185" s="121"/>
      <c r="X185" s="121">
        <f t="shared" ref="X185:BD185" si="54">X184-X75</f>
        <v>321279</v>
      </c>
      <c r="Y185" s="121">
        <f t="shared" si="54"/>
        <v>324471</v>
      </c>
      <c r="Z185" s="121">
        <f t="shared" si="54"/>
        <v>327830</v>
      </c>
      <c r="AA185" s="121">
        <f t="shared" si="54"/>
        <v>331985</v>
      </c>
      <c r="AB185" s="121">
        <f t="shared" si="54"/>
        <v>335365</v>
      </c>
      <c r="AC185" s="121">
        <f t="shared" si="54"/>
        <v>338073</v>
      </c>
      <c r="AD185" s="121">
        <f t="shared" si="54"/>
        <v>340737</v>
      </c>
      <c r="AE185" s="121">
        <f t="shared" si="54"/>
        <v>343949</v>
      </c>
      <c r="AF185" s="121">
        <f t="shared" si="54"/>
        <v>348244</v>
      </c>
      <c r="AG185" s="121">
        <f t="shared" si="54"/>
        <v>351173</v>
      </c>
      <c r="AH185" s="121">
        <f t="shared" si="54"/>
        <v>354615</v>
      </c>
      <c r="AI185" s="121">
        <f t="shared" si="54"/>
        <v>359816</v>
      </c>
      <c r="AJ185" s="121">
        <f t="shared" si="54"/>
        <v>365990</v>
      </c>
      <c r="AK185" s="121">
        <f t="shared" si="54"/>
        <v>371681</v>
      </c>
      <c r="AL185" s="121">
        <f t="shared" si="54"/>
        <v>377410</v>
      </c>
      <c r="AM185" s="121">
        <f t="shared" si="54"/>
        <v>383847</v>
      </c>
      <c r="AN185" s="121">
        <f t="shared" si="54"/>
        <v>389944</v>
      </c>
      <c r="AO185" s="121">
        <f t="shared" si="54"/>
        <v>395603</v>
      </c>
      <c r="AP185" s="121">
        <f t="shared" si="54"/>
        <v>401469</v>
      </c>
      <c r="AQ185" s="121">
        <f t="shared" si="54"/>
        <v>406992</v>
      </c>
      <c r="AR185" s="121">
        <f t="shared" si="54"/>
        <v>412233</v>
      </c>
      <c r="AS185" s="121">
        <f t="shared" si="54"/>
        <v>416921</v>
      </c>
      <c r="AT185" s="121">
        <f t="shared" si="54"/>
        <v>421004</v>
      </c>
      <c r="AU185" s="121">
        <f t="shared" si="54"/>
        <v>425049</v>
      </c>
      <c r="AV185" s="121"/>
      <c r="AW185" s="121"/>
      <c r="AX185" s="121"/>
      <c r="AY185" s="121">
        <f t="shared" si="54"/>
        <v>441755</v>
      </c>
      <c r="AZ185" s="121">
        <f t="shared" si="54"/>
        <v>446374</v>
      </c>
      <c r="BA185" s="121">
        <f t="shared" si="54"/>
        <v>449782</v>
      </c>
      <c r="BB185" s="121">
        <f t="shared" si="54"/>
        <v>452823</v>
      </c>
      <c r="BC185" s="121">
        <f t="shared" si="54"/>
        <v>456016</v>
      </c>
      <c r="BD185" s="121">
        <f t="shared" si="54"/>
        <v>457849</v>
      </c>
      <c r="BE185" s="121">
        <f>BE184-BE75</f>
        <v>455576</v>
      </c>
      <c r="BF185" s="121">
        <f>BF184-BF75</f>
        <v>457227</v>
      </c>
      <c r="BG185" s="121">
        <f>BG184-BG75</f>
        <v>462508</v>
      </c>
      <c r="BH185" s="121">
        <f>BH184-BH75</f>
        <v>467325</v>
      </c>
      <c r="BI185" s="121">
        <f>BI67-BI75</f>
        <v>476734</v>
      </c>
      <c r="BJ185" s="121">
        <f t="shared" ref="BJ185:BP185" si="55">BJ67-BJ75</f>
        <v>480712</v>
      </c>
      <c r="BK185" s="121">
        <f t="shared" si="55"/>
        <v>483839</v>
      </c>
      <c r="BL185" s="121">
        <f t="shared" si="55"/>
        <v>486812</v>
      </c>
      <c r="BM185" s="121">
        <f t="shared" si="55"/>
        <v>489724</v>
      </c>
      <c r="BN185" s="121">
        <f t="shared" si="55"/>
        <v>493782</v>
      </c>
      <c r="BO185" s="121">
        <f t="shared" si="55"/>
        <v>495488</v>
      </c>
      <c r="BP185" s="121">
        <f t="shared" si="55"/>
        <v>498807</v>
      </c>
      <c r="BQ185" s="170" t="s">
        <v>108</v>
      </c>
      <c r="BR185" s="93"/>
      <c r="BS185" s="140">
        <f>BS184-BS75</f>
        <v>6243.94</v>
      </c>
      <c r="BT185" s="140">
        <f>BT184-BT75</f>
        <v>6243.8700000000008</v>
      </c>
      <c r="BU185" s="140">
        <f>BU184-BU75</f>
        <v>378267</v>
      </c>
      <c r="BV185" s="94"/>
      <c r="BW185" s="140">
        <f>BW184-BW75</f>
        <v>1223749</v>
      </c>
      <c r="BX185" s="140">
        <f>BX184-BX75</f>
        <v>593510</v>
      </c>
      <c r="BY185" s="162">
        <f>BY184-BY75</f>
        <v>630239</v>
      </c>
      <c r="BZ185" s="95"/>
      <c r="CA185" s="140">
        <f>CA184-CA75</f>
        <v>1286554</v>
      </c>
      <c r="CB185" s="140">
        <f>CB184-CB75</f>
        <v>628692</v>
      </c>
      <c r="CC185" s="140">
        <f>CC184-CC75</f>
        <v>657862</v>
      </c>
      <c r="CD185" s="96"/>
      <c r="CE185" s="140">
        <f>CE184-CE75</f>
        <v>1315765</v>
      </c>
      <c r="CF185" s="140">
        <f>CF184-CF75</f>
        <v>643549</v>
      </c>
      <c r="CG185" s="140">
        <f>CG184-CG75</f>
        <v>672216</v>
      </c>
      <c r="CH185" s="140">
        <f>CH184-CH75</f>
        <v>377859</v>
      </c>
      <c r="CI185" s="95"/>
      <c r="CJ185" s="140">
        <f>CJ184-CJ75</f>
        <v>1313106</v>
      </c>
      <c r="CK185" s="140">
        <f>CK184-CK75</f>
        <v>642459</v>
      </c>
      <c r="CL185" s="140">
        <f>CL184-CL75</f>
        <v>670647</v>
      </c>
      <c r="CM185" s="140">
        <f>CM184-CM75</f>
        <v>1315765</v>
      </c>
      <c r="CN185" s="97"/>
      <c r="CO185" s="164" t="s">
        <v>78</v>
      </c>
      <c r="CP185" s="140">
        <f>CP184-CP75</f>
        <v>1317889</v>
      </c>
      <c r="CQ185" s="140">
        <f>CQ184-CQ75</f>
        <v>643076</v>
      </c>
      <c r="CR185" s="140">
        <f>CR184-CR75</f>
        <v>674813</v>
      </c>
      <c r="CS185" s="140">
        <f>CS184-CS75</f>
        <v>400460</v>
      </c>
      <c r="CT185" s="95"/>
      <c r="CU185" s="140">
        <f>CU184-CU75</f>
        <v>1322255</v>
      </c>
      <c r="CV185" s="140">
        <f>CV184-CV75</f>
        <v>646070</v>
      </c>
      <c r="CW185" s="140">
        <f>CW184-CW75</f>
        <v>676185</v>
      </c>
    </row>
    <row r="186" spans="2:101" ht="13.5" customHeight="1" x14ac:dyDescent="0.25">
      <c r="CD186" s="7"/>
    </row>
  </sheetData>
  <phoneticPr fontId="1"/>
  <hyperlinks>
    <hyperlink ref="CO63" r:id="rId1" display="..\Index.htm" xr:uid="{00000000-0004-0000-0000-000000000000}"/>
    <hyperlink ref="D65" r:id="rId2" display="http://www.pref.miyagi.jp/sichouson/gyou1/zyuukinenpou/index.htm" xr:uid="{00000000-0004-0000-0000-000001000000}"/>
    <hyperlink ref="G65" r:id="rId3" xr:uid="{00000000-0004-0000-0000-000002000000}"/>
    <hyperlink ref="AX65" r:id="rId4" display="http://www.pref.miyagi.jp/sichouson/gyou1/zyuukinenpou/index.htm" xr:uid="{00000000-0004-0000-0000-000003000000}"/>
    <hyperlink ref="BB65" r:id="rId5" xr:uid="{00000000-0004-0000-0000-000004000000}"/>
  </hyperlinks>
  <printOptions gridLinesSet="0"/>
  <pageMargins left="0" right="0" top="0" bottom="0" header="0" footer="0"/>
  <pageSetup paperSize="9" scale="55" orientation="landscape" horizontalDpi="300" verticalDpi="300" r:id="rId6"/>
  <headerFooter alignWithMargins="0">
    <oddHeader>&amp;R&amp;"ＭＳ 明朝,標準"&amp;6&amp;F／頁&amp;P/&amp;N／&amp;D</oddHeader>
    <oddFooter>&amp;R&amp;"ＭＳ Ｐ明朝,標準"&amp;11&amp;F/頁&amp;P/&amp;N/&amp;D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世帯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和彦 大庭</cp:lastModifiedBy>
  <cp:lastPrinted>2011-10-14T12:46:29Z</cp:lastPrinted>
  <dcterms:created xsi:type="dcterms:W3CDTF">2000-10-10T06:27:10Z</dcterms:created>
  <dcterms:modified xsi:type="dcterms:W3CDTF">2025-01-27T05:59:33Z</dcterms:modified>
</cp:coreProperties>
</file>